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3 （福岡）\03公営企業\07経営比較分析表\R2分   (R3文書に保存)\20220105公営企業に係る経営比較分析表（令和２年度決算）の分析等について\05団体回答\04八幡浜市○\"/>
    </mc:Choice>
  </mc:AlternateContent>
  <workbookProtection workbookAlgorithmName="SHA-512" workbookHashValue="/cYRAgD0dQUbmvpHNoeTfAIBhrE6Lfa8IurnTh3STnAY42EG+8jIMNSE0meJ+Rpt25W2cWfvJK/GhrqAFG13iA==" workbookSaltValue="fU2gnkBzV7tm6yR7grBeh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DO7" i="5"/>
  <c r="DN7" i="5"/>
  <c r="DM7" i="5"/>
  <c r="DL7" i="5"/>
  <c r="DK7" i="5"/>
  <c r="DI7" i="5"/>
  <c r="DH7" i="5"/>
  <c r="LT78" i="4" s="1"/>
  <c r="DG7" i="5"/>
  <c r="DF7" i="5"/>
  <c r="DE7" i="5"/>
  <c r="DD7" i="5"/>
  <c r="DC7" i="5"/>
  <c r="DB7" i="5"/>
  <c r="DA7" i="5"/>
  <c r="CZ7" i="5"/>
  <c r="CN7" i="5"/>
  <c r="CM7" i="5"/>
  <c r="BZ7" i="5"/>
  <c r="BY7" i="5"/>
  <c r="LH53" i="4" s="1"/>
  <c r="BX7" i="5"/>
  <c r="BW7" i="5"/>
  <c r="BV7" i="5"/>
  <c r="BU7" i="5"/>
  <c r="BT7" i="5"/>
  <c r="BS7" i="5"/>
  <c r="BR7" i="5"/>
  <c r="BQ7" i="5"/>
  <c r="BO7" i="5"/>
  <c r="BN7" i="5"/>
  <c r="BM7" i="5"/>
  <c r="BL7" i="5"/>
  <c r="FE53" i="4" s="1"/>
  <c r="BK7" i="5"/>
  <c r="BJ7" i="5"/>
  <c r="BI7" i="5"/>
  <c r="BH7" i="5"/>
  <c r="FX52" i="4" s="1"/>
  <c r="BG7" i="5"/>
  <c r="BF7" i="5"/>
  <c r="BD7" i="5"/>
  <c r="BC7" i="5"/>
  <c r="BB7" i="5"/>
  <c r="BA7" i="5"/>
  <c r="AZ7" i="5"/>
  <c r="AY7" i="5"/>
  <c r="CS52" i="4" s="1"/>
  <c r="AX7" i="5"/>
  <c r="AW7" i="5"/>
  <c r="AV7" i="5"/>
  <c r="AU7" i="5"/>
  <c r="U52" i="4" s="1"/>
  <c r="AS7" i="5"/>
  <c r="AR7" i="5"/>
  <c r="AQ7" i="5"/>
  <c r="AP7" i="5"/>
  <c r="FE32" i="4" s="1"/>
  <c r="AO7" i="5"/>
  <c r="AN7" i="5"/>
  <c r="AM7" i="5"/>
  <c r="AL7" i="5"/>
  <c r="FX31" i="4" s="1"/>
  <c r="AK7" i="5"/>
  <c r="AJ7" i="5"/>
  <c r="AH7" i="5"/>
  <c r="AG7" i="5"/>
  <c r="BZ32" i="4" s="1"/>
  <c r="AF7" i="5"/>
  <c r="AE7" i="5"/>
  <c r="AD7" i="5"/>
  <c r="AC7" i="5"/>
  <c r="AB7" i="5"/>
  <c r="AA7" i="5"/>
  <c r="Z7" i="5"/>
  <c r="Y7" i="5"/>
  <c r="X7" i="5"/>
  <c r="W7" i="5"/>
  <c r="V7" i="5"/>
  <c r="U7" i="5"/>
  <c r="LJ8" i="4" s="1"/>
  <c r="T7" i="5"/>
  <c r="S7" i="5"/>
  <c r="R7" i="5"/>
  <c r="Q7" i="5"/>
  <c r="CF10" i="4" s="1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D88" i="4"/>
  <c r="C88" i="4"/>
  <c r="MI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JC53" i="4"/>
  <c r="HJ53" i="4"/>
  <c r="GQ53" i="4"/>
  <c r="FX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E52" i="4"/>
  <c r="EL52" i="4"/>
  <c r="BZ52" i="4"/>
  <c r="BG52" i="4"/>
  <c r="AN52" i="4"/>
  <c r="MA32" i="4"/>
  <c r="LH32" i="4"/>
  <c r="KO32" i="4"/>
  <c r="JC32" i="4"/>
  <c r="HJ32" i="4"/>
  <c r="GQ32" i="4"/>
  <c r="FX32" i="4"/>
  <c r="EL32" i="4"/>
  <c r="CS32" i="4"/>
  <c r="BG32" i="4"/>
  <c r="AN32" i="4"/>
  <c r="U32" i="4"/>
  <c r="MA31" i="4"/>
  <c r="LH31" i="4"/>
  <c r="KO31" i="4"/>
  <c r="JV31" i="4"/>
  <c r="JC31" i="4"/>
  <c r="HJ31" i="4"/>
  <c r="GQ31" i="4"/>
  <c r="FE31" i="4"/>
  <c r="EL31" i="4"/>
  <c r="CS31" i="4"/>
  <c r="BZ31" i="4"/>
  <c r="BG31" i="4"/>
  <c r="AN31" i="4"/>
  <c r="U31" i="4"/>
  <c r="LJ10" i="4"/>
  <c r="JQ10" i="4"/>
  <c r="HX10" i="4"/>
  <c r="DU10" i="4"/>
  <c r="B10" i="4"/>
  <c r="JQ8" i="4"/>
  <c r="HX8" i="4"/>
  <c r="FJ8" i="4"/>
  <c r="CF8" i="4"/>
  <c r="AQ8" i="4"/>
  <c r="B8" i="4"/>
  <c r="B6" i="4"/>
  <c r="MI76" i="4" l="1"/>
  <c r="HJ51" i="4"/>
  <c r="IT76" i="4"/>
  <c r="CS51" i="4"/>
  <c r="HJ30" i="4"/>
  <c r="CS30" i="4"/>
  <c r="BZ76" i="4"/>
  <c r="MA51" i="4"/>
  <c r="MA30" i="4"/>
  <c r="C11" i="5"/>
  <c r="D11" i="5"/>
  <c r="E11" i="5"/>
  <c r="B11" i="5"/>
  <c r="BK76" i="4" l="1"/>
  <c r="LT76" i="4"/>
  <c r="GQ51" i="4"/>
  <c r="LH30" i="4"/>
  <c r="IE76" i="4"/>
  <c r="BZ51" i="4"/>
  <c r="GQ30" i="4"/>
  <c r="BZ30" i="4"/>
  <c r="LH51" i="4"/>
  <c r="FX30" i="4"/>
  <c r="AV76" i="4"/>
  <c r="KO51" i="4"/>
  <c r="FX51" i="4"/>
  <c r="KO30" i="4"/>
  <c r="BG30" i="4"/>
  <c r="LE76" i="4"/>
  <c r="HP76" i="4"/>
  <c r="BG51" i="4"/>
  <c r="HA76" i="4"/>
  <c r="AN30" i="4"/>
  <c r="AG76" i="4"/>
  <c r="KP76" i="4"/>
  <c r="FE51" i="4"/>
  <c r="JV51" i="4"/>
  <c r="JV30" i="4"/>
  <c r="AN51" i="4"/>
  <c r="FE30" i="4"/>
  <c r="KA76" i="4"/>
  <c r="JC30" i="4"/>
  <c r="GL76" i="4"/>
  <c r="U51" i="4"/>
  <c r="EL30" i="4"/>
  <c r="U30" i="4"/>
  <c r="R76" i="4"/>
  <c r="EL51" i="4"/>
  <c r="JC51" i="4"/>
</calcChain>
</file>

<file path=xl/sharedStrings.xml><?xml version="1.0" encoding="utf-8"?>
<sst xmlns="http://schemas.openxmlformats.org/spreadsheetml/2006/main" count="278" uniqueCount="133">
  <si>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</si>
  <si>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</si>
  <si>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</si>
  <si>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</si>
  <si>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</si>
  <si>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</si>
  <si>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</si>
  <si>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</si>
  <si>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</si>
  <si>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</si>
  <si>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</si>
  <si>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</si>
  <si>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</si>
  <si>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</si>
  <si>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</si>
  <si>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</si>
  <si>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</si>
  <si>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</si>
  <si>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</si>
  <si>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</si>
  <si>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</si>
  <si>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</si>
  <si>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</si>
  <si>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</si>
  <si>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</si>
  <si>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</si>
  <si>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</si>
  <si>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</si>
  <si>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</si>
  <si>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</si>
  <si>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</si>
  <si>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</si>
  <si>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</si>
  <si>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</si>
  <si>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</si>
  <si>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</si>
  <si>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</si>
  <si>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</si>
  <si>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</si>
  <si>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</si>
  <si>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</si>
  <si>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</si>
  <si>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</si>
  <si>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</si>
  <si>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</si>
  <si>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</si>
  <si>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</si>
  <si>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</si>
  <si>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</si>
  <si>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</si>
  <si>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</si>
  <si>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</si>
  <si>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</si>
  <si>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</si>
  <si>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</si>
  <si>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</si>
  <si>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</si>
  <si>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</si>
  <si>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</si>
  <si>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</si>
  <si>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</si>
  <si>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</si>
  <si>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</si>
  <si>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</si>
  <si>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</si>
  <si>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</si>
  <si>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</si>
  <si>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</si>
  <si>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</si>
  <si>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</si>
  <si>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</si>
  <si>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</si>
  <si>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</si>
  <si>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</si>
  <si>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</si>
  <si>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</si>
  <si>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</si>
  <si>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</si>
  <si>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</si>
  <si>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</si>
  <si>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</si>
  <si>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</si>
  <si>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</si>
  <si>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</si>
  <si>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</si>
  <si>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</si>
  <si>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</si>
  <si>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</si>
  <si>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</si>
  <si>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</si>
  <si>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</si>
  <si>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</si>
  <si>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</si>
  <si>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</si>
  <si>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</si>
  <si>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</si>
  <si>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</si>
  <si>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</si>
  <si>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</si>
  <si>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</si>
  <si>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</si>
  <si>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</si>
  <si>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</si>
  <si>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</si>
  <si>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</si>
  <si>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</si>
  <si>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</si>
  <si>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</si>
  <si>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</si>
  <si>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</si>
  <si>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</si>
  <si>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八幡浜市</t>
  </si>
  <si>
    <t>中央駐車場</t>
  </si>
  <si>
    <t>法非適用</t>
  </si>
  <si>
    <t>駐車場整備事業</t>
  </si>
  <si>
    <t>-</t>
  </si>
  <si>
    <t>Ａ３Ｂ２</t>
  </si>
  <si>
    <t>非設置</t>
  </si>
  <si>
    <t>該当数値なし</t>
  </si>
  <si>
    <t>届出駐車場</t>
  </si>
  <si>
    <t>広場式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</si>
  <si>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</si>
  <si>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</si>
  <si>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</si>
  <si>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</si>
  <si>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</si>
  <si>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</si>
  <si>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</si>
  <si>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</si>
  <si>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⑧設備投資見込額
　平面駐車場であり、大きな改修等新たな設備投資は見込んでいないが、機器の老朽化が見られるため、今後設備の更新を検討していく。
</t>
    <phoneticPr fontId="5"/>
  </si>
  <si>
    <t xml:space="preserve">⑪稼働率
減少傾向にあるが、類似施設平均値を若干上回っている。
</t>
    <phoneticPr fontId="5"/>
  </si>
  <si>
    <t xml:space="preserve">　収入は減少傾向にあるが、営業に関する収益性は平均値以上である。稼働率についても平均値以上の値となっている。
　中心市街地に位置するため、買い物客等の利用が多い。
</t>
    <phoneticPr fontId="5"/>
  </si>
  <si>
    <t>①収益的収支比率
　類似施設平均を下回っており、令和２年度は感染症の影響により減収となったため、比率は減少している。
④売上高GOP比率
⑤EBITDA
　売上高ＧＯＰ比率は、類似施設を上回っており、利益率は高い。
　ＥＢＩＴＤＡは例年類似施設平均を下回っていたが、令和２年度は平均程度となっている。</t>
    <rPh sb="117" eb="119">
      <t>レイネン</t>
    </rPh>
    <rPh sb="119" eb="121">
      <t>ルイジ</t>
    </rPh>
    <rPh sb="121" eb="123">
      <t>シセツ</t>
    </rPh>
    <rPh sb="123" eb="125">
      <t>ヘイキン</t>
    </rPh>
    <rPh sb="126" eb="128">
      <t>シタマワ</t>
    </rPh>
    <rPh sb="134" eb="135">
      <t>レイ</t>
    </rPh>
    <rPh sb="135" eb="136">
      <t>ワ</t>
    </rPh>
    <rPh sb="137" eb="139">
      <t>ネンド</t>
    </rPh>
    <rPh sb="140" eb="142">
      <t>ヘイキン</t>
    </rPh>
    <rPh sb="142" eb="144">
      <t>テイド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</si>
</sst>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553</c:v>
                </c:pt>
                <c:pt idx="1">
                  <c:v>592.4</c:v>
                </c:pt>
                <c:pt idx="2">
                  <c:v>385.3</c:v>
                </c:pt>
                <c:pt idx="3">
                  <c:v>309.8</c:v>
                </c:pt>
                <c:pt idx="4">
                  <c:v>208.5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B-4C79-8220-FCE7D414D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79872"/>
        <c:axId val="56081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413.9</c:v>
                </c:pt>
                <c:pt idx="1">
                  <c:v>263.7</c:v>
                </c:pt>
                <c:pt idx="2">
                  <c:v>509.7</c:v>
                </c:pt>
                <c:pt idx="3">
                  <c:v>238.5</c:v>
                </c:pt>
                <c:pt idx="4">
                  <c:v>3199.2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AB-4C79-8220-FCE7D414D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79872"/>
        <c:axId val="56081792"/>
      </c:lineChart>
      <c:catAx>
        <c:axId val="560798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6081792"/>
        <c:crosses val="autoZero"/>
        <c:auto val="1"/>
        <c:lblAlgn val="ctr"/>
        <c:lblOffset val="100"/>
        <c:noMultiLvlLbl val="1"/>
      </c:catAx>
      <c:valAx>
        <c:axId val="56081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6079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D4-411F-85C9-F688AFF03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37504"/>
        <c:axId val="1068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33.200000000000003</c:v>
                </c:pt>
                <c:pt idx="2">
                  <c:v>21.3</c:v>
                </c:pt>
                <c:pt idx="3">
                  <c:v>1646.4</c:v>
                </c:pt>
                <c:pt idx="4">
                  <c:v>764.6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D4-411F-85C9-F688AFF03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37504"/>
        <c:axId val="106839424"/>
      </c:lineChart>
      <c:catAx>
        <c:axId val="1068375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6839424"/>
        <c:crosses val="autoZero"/>
        <c:auto val="1"/>
        <c:lblAlgn val="ctr"/>
        <c:lblOffset val="100"/>
        <c:noMultiLvlLbl val="1"/>
      </c:catAx>
      <c:valAx>
        <c:axId val="10683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6837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D7C-40F2-BB94-5C5C80865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78080"/>
        <c:axId val="106880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7C-40F2-BB94-5C5C80865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78080"/>
        <c:axId val="106880000"/>
      </c:lineChart>
      <c:catAx>
        <c:axId val="106878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6880000"/>
        <c:crosses val="autoZero"/>
        <c:auto val="1"/>
        <c:lblAlgn val="ctr"/>
        <c:lblOffset val="100"/>
        <c:noMultiLvlLbl val="1"/>
      </c:catAx>
      <c:valAx>
        <c:axId val="106880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6878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7FE-4C73-8944-E98A15C5F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00576"/>
        <c:axId val="10700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FE-4C73-8944-E98A15C5F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00576"/>
        <c:axId val="107002496"/>
      </c:lineChart>
      <c:catAx>
        <c:axId val="1070005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7002496"/>
        <c:crosses val="autoZero"/>
        <c:auto val="1"/>
        <c:lblAlgn val="ctr"/>
        <c:lblOffset val="100"/>
        <c:noMultiLvlLbl val="1"/>
      </c:catAx>
      <c:valAx>
        <c:axId val="10700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7000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2-4F34-8BB4-9032E4024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15712"/>
        <c:axId val="106926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1.7</c:v>
                </c:pt>
                <c:pt idx="1">
                  <c:v>0.5</c:v>
                </c:pt>
                <c:pt idx="2">
                  <c:v>1</c:v>
                </c:pt>
                <c:pt idx="3">
                  <c:v>1.8</c:v>
                </c:pt>
                <c:pt idx="4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72-4F34-8BB4-9032E4024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15712"/>
        <c:axId val="106926080"/>
      </c:lineChart>
      <c:catAx>
        <c:axId val="1069157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6926080"/>
        <c:crosses val="autoZero"/>
        <c:auto val="1"/>
        <c:lblAlgn val="ctr"/>
        <c:lblOffset val="100"/>
        <c:noMultiLvlLbl val="1"/>
      </c:catAx>
      <c:valAx>
        <c:axId val="106926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6915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F-4889-AE46-5A2DDE19F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00032"/>
        <c:axId val="107110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F-4889-AE46-5A2DDE19F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00032"/>
        <c:axId val="107110400"/>
      </c:lineChart>
      <c:catAx>
        <c:axId val="107100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7110400"/>
        <c:crosses val="autoZero"/>
        <c:auto val="1"/>
        <c:lblAlgn val="ctr"/>
        <c:lblOffset val="100"/>
        <c:noMultiLvlLbl val="1"/>
      </c:catAx>
      <c:valAx>
        <c:axId val="107110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7100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175.8</c:v>
                </c:pt>
                <c:pt idx="1">
                  <c:v>181.8</c:v>
                </c:pt>
                <c:pt idx="2">
                  <c:v>190.9</c:v>
                </c:pt>
                <c:pt idx="3">
                  <c:v>197</c:v>
                </c:pt>
                <c:pt idx="4">
                  <c:v>169.7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4-4D1A-B503-192A3EDE2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44704"/>
        <c:axId val="107146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</c:v>
                </c:pt>
                <c:pt idx="1">
                  <c:v>170.6</c:v>
                </c:pt>
                <c:pt idx="2">
                  <c:v>171.8</c:v>
                </c:pt>
                <c:pt idx="3">
                  <c:v>168.9</c:v>
                </c:pt>
                <c:pt idx="4">
                  <c:v>128.5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24-4D1A-B503-192A3EDE2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44704"/>
        <c:axId val="107146624"/>
      </c:lineChart>
      <c:catAx>
        <c:axId val="1071447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7146624"/>
        <c:crosses val="autoZero"/>
        <c:auto val="1"/>
        <c:lblAlgn val="ctr"/>
        <c:lblOffset val="100"/>
        <c:noMultiLvlLbl val="1"/>
      </c:catAx>
      <c:valAx>
        <c:axId val="107146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7144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81.7</c:v>
                </c:pt>
                <c:pt idx="1">
                  <c:v>82.9</c:v>
                </c:pt>
                <c:pt idx="2">
                  <c:v>74.099999999999994</c:v>
                </c:pt>
                <c:pt idx="3">
                  <c:v>67.7</c:v>
                </c:pt>
                <c:pt idx="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4-4011-9C70-FD8954F69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58528"/>
        <c:axId val="10719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37.4</c:v>
                </c:pt>
                <c:pt idx="1">
                  <c:v>28.9</c:v>
                </c:pt>
                <c:pt idx="2">
                  <c:v>35.700000000000003</c:v>
                </c:pt>
                <c:pt idx="3">
                  <c:v>39.1</c:v>
                </c:pt>
                <c:pt idx="4">
                  <c:v>-52.1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4-4011-9C70-FD8954F69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58528"/>
        <c:axId val="107193472"/>
      </c:lineChart>
      <c:catAx>
        <c:axId val="1071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7193472"/>
        <c:crosses val="autoZero"/>
        <c:auto val="1"/>
        <c:lblAlgn val="ctr"/>
        <c:lblOffset val="100"/>
        <c:noMultiLvlLbl val="1"/>
      </c:catAx>
      <c:valAx>
        <c:axId val="10719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71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3846</c:v>
                </c:pt>
                <c:pt idx="1">
                  <c:v>4062</c:v>
                </c:pt>
                <c:pt idx="2">
                  <c:v>2796</c:v>
                </c:pt>
                <c:pt idx="3">
                  <c:v>3051</c:v>
                </c:pt>
                <c:pt idx="4">
                  <c:v>1453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C-4351-A0BC-3E61E79FF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67040"/>
        <c:axId val="107369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9208</c:v>
                </c:pt>
                <c:pt idx="1">
                  <c:v>8524</c:v>
                </c:pt>
                <c:pt idx="2">
                  <c:v>6653</c:v>
                </c:pt>
                <c:pt idx="3">
                  <c:v>25664</c:v>
                </c:pt>
                <c:pt idx="4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7C-4351-A0BC-3E61E79FF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67040"/>
        <c:axId val="107369216"/>
      </c:lineChart>
      <c:catAx>
        <c:axId val="107367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7369216"/>
        <c:crosses val="autoZero"/>
        <c:auto val="1"/>
        <c:lblAlgn val="ctr"/>
        <c:lblOffset val="100"/>
        <c:noMultiLvlLbl val="1"/>
      </c:catAx>
      <c:valAx>
        <c:axId val="107369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7367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Q13" zoomScale="60" zoomScaleNormal="6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愛媛県八幡浜市　中央駐車場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913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119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22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33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120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553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592.4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385.3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309.8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208.5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175.8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181.8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190.9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197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169.7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413.9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263.7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509.7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238.5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3199.2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1.7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0.5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1.8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5.9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172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170.6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171.8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168.9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128.5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129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130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81.7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82.9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74.099999999999994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67.7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52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3846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4062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2796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3051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1453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3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1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3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7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93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37.4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28.9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35.700000000000003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39.1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-52.1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9208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8524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6653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25664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1045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131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62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40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33.200000000000003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21.3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1646.4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764.6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rosSEL9YaAPxz7EGF5d9beespZTgyaW/FHuRnLHdQGWvE+MFQfZf8hR+xGfJ1MCmZNNwdLU5DJiE0h1DLXePVg==" saltValue="diP/EzQh/C3h8it/J7uT7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89</v>
      </c>
      <c r="AL5" s="59" t="s">
        <v>99</v>
      </c>
      <c r="AM5" s="59" t="s">
        <v>100</v>
      </c>
      <c r="AN5" s="59" t="s">
        <v>92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88</v>
      </c>
      <c r="AV5" s="59" t="s">
        <v>89</v>
      </c>
      <c r="AW5" s="59" t="s">
        <v>99</v>
      </c>
      <c r="AX5" s="59" t="s">
        <v>100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88</v>
      </c>
      <c r="BG5" s="59" t="s">
        <v>89</v>
      </c>
      <c r="BH5" s="59" t="s">
        <v>99</v>
      </c>
      <c r="BI5" s="59" t="s">
        <v>100</v>
      </c>
      <c r="BJ5" s="59" t="s">
        <v>101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102</v>
      </c>
      <c r="BR5" s="59" t="s">
        <v>103</v>
      </c>
      <c r="BS5" s="59" t="s">
        <v>99</v>
      </c>
      <c r="BT5" s="59" t="s">
        <v>100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88</v>
      </c>
      <c r="CC5" s="59" t="s">
        <v>104</v>
      </c>
      <c r="CD5" s="59" t="s">
        <v>99</v>
      </c>
      <c r="CE5" s="59" t="s">
        <v>100</v>
      </c>
      <c r="CF5" s="59" t="s">
        <v>105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88</v>
      </c>
      <c r="CP5" s="59" t="s">
        <v>89</v>
      </c>
      <c r="CQ5" s="59" t="s">
        <v>99</v>
      </c>
      <c r="CR5" s="59" t="s">
        <v>100</v>
      </c>
      <c r="CS5" s="59" t="s">
        <v>92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89</v>
      </c>
      <c r="DB5" s="59" t="s">
        <v>99</v>
      </c>
      <c r="DC5" s="59" t="s">
        <v>100</v>
      </c>
      <c r="DD5" s="59" t="s">
        <v>92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89</v>
      </c>
      <c r="DM5" s="59" t="s">
        <v>90</v>
      </c>
      <c r="DN5" s="59" t="s">
        <v>91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106</v>
      </c>
      <c r="B6" s="60">
        <f>B8</f>
        <v>2020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7</v>
      </c>
      <c r="H6" s="60" t="str">
        <f>SUBSTITUTE(H8,"　","")</f>
        <v>愛媛県八幡浜市</v>
      </c>
      <c r="I6" s="60" t="str">
        <f t="shared" si="1"/>
        <v>中央駐車場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22</v>
      </c>
      <c r="S6" s="62" t="str">
        <f t="shared" si="1"/>
        <v>公共施設</v>
      </c>
      <c r="T6" s="62" t="str">
        <f t="shared" si="1"/>
        <v>無</v>
      </c>
      <c r="U6" s="63">
        <f t="shared" si="1"/>
        <v>913</v>
      </c>
      <c r="V6" s="63">
        <f t="shared" si="1"/>
        <v>33</v>
      </c>
      <c r="W6" s="63">
        <f t="shared" si="1"/>
        <v>120</v>
      </c>
      <c r="X6" s="62" t="str">
        <f t="shared" si="1"/>
        <v>代行制</v>
      </c>
      <c r="Y6" s="64">
        <f>IF(Y8="-",NA(),Y8)</f>
        <v>553</v>
      </c>
      <c r="Z6" s="64">
        <f t="shared" ref="Z6:AH6" si="2">IF(Z8="-",NA(),Z8)</f>
        <v>592.4</v>
      </c>
      <c r="AA6" s="64">
        <f t="shared" si="2"/>
        <v>385.3</v>
      </c>
      <c r="AB6" s="64">
        <f t="shared" si="2"/>
        <v>309.8</v>
      </c>
      <c r="AC6" s="64">
        <f t="shared" si="2"/>
        <v>208.5</v>
      </c>
      <c r="AD6" s="64">
        <f t="shared" si="2"/>
        <v>413.9</v>
      </c>
      <c r="AE6" s="64">
        <f t="shared" si="2"/>
        <v>263.7</v>
      </c>
      <c r="AF6" s="64">
        <f t="shared" si="2"/>
        <v>509.7</v>
      </c>
      <c r="AG6" s="64">
        <f t="shared" si="2"/>
        <v>238.5</v>
      </c>
      <c r="AH6" s="64">
        <f t="shared" si="2"/>
        <v>3199.2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1.7</v>
      </c>
      <c r="AP6" s="64">
        <f t="shared" si="3"/>
        <v>0.5</v>
      </c>
      <c r="AQ6" s="64">
        <f t="shared" si="3"/>
        <v>1</v>
      </c>
      <c r="AR6" s="64">
        <f t="shared" si="3"/>
        <v>1.8</v>
      </c>
      <c r="AS6" s="64">
        <f t="shared" si="3"/>
        <v>5.9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3</v>
      </c>
      <c r="BA6" s="65">
        <f t="shared" si="4"/>
        <v>1</v>
      </c>
      <c r="BB6" s="65">
        <f t="shared" si="4"/>
        <v>3</v>
      </c>
      <c r="BC6" s="65">
        <f t="shared" si="4"/>
        <v>7</v>
      </c>
      <c r="BD6" s="65">
        <f t="shared" si="4"/>
        <v>93</v>
      </c>
      <c r="BE6" s="63" t="str">
        <f>IF(BE8="-","",IF(BE8="-","【-】","【"&amp;SUBSTITUTE(TEXT(BE8,"#,##0"),"-","△")&amp;"】"))</f>
        <v>【2,345】</v>
      </c>
      <c r="BF6" s="64">
        <f>IF(BF8="-",NA(),BF8)</f>
        <v>81.7</v>
      </c>
      <c r="BG6" s="64">
        <f t="shared" ref="BG6:BO6" si="5">IF(BG8="-",NA(),BG8)</f>
        <v>82.9</v>
      </c>
      <c r="BH6" s="64">
        <f t="shared" si="5"/>
        <v>74.099999999999994</v>
      </c>
      <c r="BI6" s="64">
        <f t="shared" si="5"/>
        <v>67.7</v>
      </c>
      <c r="BJ6" s="64">
        <f t="shared" si="5"/>
        <v>52</v>
      </c>
      <c r="BK6" s="64">
        <f t="shared" si="5"/>
        <v>37.4</v>
      </c>
      <c r="BL6" s="64">
        <f t="shared" si="5"/>
        <v>28.9</v>
      </c>
      <c r="BM6" s="64">
        <f t="shared" si="5"/>
        <v>35.700000000000003</v>
      </c>
      <c r="BN6" s="64">
        <f t="shared" si="5"/>
        <v>39.1</v>
      </c>
      <c r="BO6" s="64">
        <f t="shared" si="5"/>
        <v>-52.1</v>
      </c>
      <c r="BP6" s="61" t="str">
        <f>IF(BP8="-","",IF(BP8="-","【-】","【"&amp;SUBSTITUTE(TEXT(BP8,"#,##0.0"),"-","△")&amp;"】"))</f>
        <v>【△65.9】</v>
      </c>
      <c r="BQ6" s="65">
        <f>IF(BQ8="-",NA(),BQ8)</f>
        <v>3846</v>
      </c>
      <c r="BR6" s="65">
        <f t="shared" ref="BR6:BZ6" si="6">IF(BR8="-",NA(),BR8)</f>
        <v>4062</v>
      </c>
      <c r="BS6" s="65">
        <f t="shared" si="6"/>
        <v>2796</v>
      </c>
      <c r="BT6" s="65">
        <f t="shared" si="6"/>
        <v>3051</v>
      </c>
      <c r="BU6" s="65">
        <f t="shared" si="6"/>
        <v>1453</v>
      </c>
      <c r="BV6" s="65">
        <f t="shared" si="6"/>
        <v>9208</v>
      </c>
      <c r="BW6" s="65">
        <f t="shared" si="6"/>
        <v>8524</v>
      </c>
      <c r="BX6" s="65">
        <f t="shared" si="6"/>
        <v>6653</v>
      </c>
      <c r="BY6" s="65">
        <f t="shared" si="6"/>
        <v>25664</v>
      </c>
      <c r="BZ6" s="65">
        <f t="shared" si="6"/>
        <v>1045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107</v>
      </c>
      <c r="CM6" s="63">
        <f t="shared" ref="CM6:CN6" si="7">CM8</f>
        <v>62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108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40</v>
      </c>
      <c r="DF6" s="64">
        <f t="shared" si="8"/>
        <v>33.200000000000003</v>
      </c>
      <c r="DG6" s="64">
        <f t="shared" si="8"/>
        <v>21.3</v>
      </c>
      <c r="DH6" s="64">
        <f t="shared" si="8"/>
        <v>1646.4</v>
      </c>
      <c r="DI6" s="64">
        <f t="shared" si="8"/>
        <v>764.6</v>
      </c>
      <c r="DJ6" s="61" t="str">
        <f>IF(DJ8="-","",IF(DJ8="-","【-】","【"&amp;SUBSTITUTE(TEXT(DJ8,"#,##0.0"),"-","△")&amp;"】"))</f>
        <v>【183.4】</v>
      </c>
      <c r="DK6" s="64">
        <f>IF(DK8="-",NA(),DK8)</f>
        <v>175.8</v>
      </c>
      <c r="DL6" s="64">
        <f t="shared" ref="DL6:DT6" si="9">IF(DL8="-",NA(),DL8)</f>
        <v>181.8</v>
      </c>
      <c r="DM6" s="64">
        <f t="shared" si="9"/>
        <v>190.9</v>
      </c>
      <c r="DN6" s="64">
        <f t="shared" si="9"/>
        <v>197</v>
      </c>
      <c r="DO6" s="64">
        <f t="shared" si="9"/>
        <v>169.7</v>
      </c>
      <c r="DP6" s="64">
        <f t="shared" si="9"/>
        <v>172</v>
      </c>
      <c r="DQ6" s="64">
        <f t="shared" si="9"/>
        <v>170.6</v>
      </c>
      <c r="DR6" s="64">
        <f t="shared" si="9"/>
        <v>171.8</v>
      </c>
      <c r="DS6" s="64">
        <f t="shared" si="9"/>
        <v>168.9</v>
      </c>
      <c r="DT6" s="64">
        <f t="shared" si="9"/>
        <v>128.5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109</v>
      </c>
      <c r="B7" s="60">
        <f t="shared" ref="B7:X7" si="10">B8</f>
        <v>2020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7</v>
      </c>
      <c r="H7" s="60" t="str">
        <f t="shared" si="10"/>
        <v>愛媛県　八幡浜市</v>
      </c>
      <c r="I7" s="60" t="str">
        <f t="shared" si="10"/>
        <v>中央駐車場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22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913</v>
      </c>
      <c r="V7" s="63">
        <f t="shared" si="10"/>
        <v>33</v>
      </c>
      <c r="W7" s="63">
        <f t="shared" si="10"/>
        <v>120</v>
      </c>
      <c r="X7" s="62" t="str">
        <f t="shared" si="10"/>
        <v>代行制</v>
      </c>
      <c r="Y7" s="64">
        <f>Y8</f>
        <v>553</v>
      </c>
      <c r="Z7" s="64">
        <f t="shared" ref="Z7:AH7" si="11">Z8</f>
        <v>592.4</v>
      </c>
      <c r="AA7" s="64">
        <f t="shared" si="11"/>
        <v>385.3</v>
      </c>
      <c r="AB7" s="64">
        <f t="shared" si="11"/>
        <v>309.8</v>
      </c>
      <c r="AC7" s="64">
        <f t="shared" si="11"/>
        <v>208.5</v>
      </c>
      <c r="AD7" s="64">
        <f t="shared" si="11"/>
        <v>413.9</v>
      </c>
      <c r="AE7" s="64">
        <f t="shared" si="11"/>
        <v>263.7</v>
      </c>
      <c r="AF7" s="64">
        <f t="shared" si="11"/>
        <v>509.7</v>
      </c>
      <c r="AG7" s="64">
        <f t="shared" si="11"/>
        <v>238.5</v>
      </c>
      <c r="AH7" s="64">
        <f t="shared" si="11"/>
        <v>3199.2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1.7</v>
      </c>
      <c r="AP7" s="64">
        <f t="shared" si="12"/>
        <v>0.5</v>
      </c>
      <c r="AQ7" s="64">
        <f t="shared" si="12"/>
        <v>1</v>
      </c>
      <c r="AR7" s="64">
        <f t="shared" si="12"/>
        <v>1.8</v>
      </c>
      <c r="AS7" s="64">
        <f t="shared" si="12"/>
        <v>5.9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3</v>
      </c>
      <c r="BA7" s="65">
        <f t="shared" si="13"/>
        <v>1</v>
      </c>
      <c r="BB7" s="65">
        <f t="shared" si="13"/>
        <v>3</v>
      </c>
      <c r="BC7" s="65">
        <f t="shared" si="13"/>
        <v>7</v>
      </c>
      <c r="BD7" s="65">
        <f t="shared" si="13"/>
        <v>93</v>
      </c>
      <c r="BE7" s="63"/>
      <c r="BF7" s="64">
        <f>BF8</f>
        <v>81.7</v>
      </c>
      <c r="BG7" s="64">
        <f t="shared" ref="BG7:BO7" si="14">BG8</f>
        <v>82.9</v>
      </c>
      <c r="BH7" s="64">
        <f t="shared" si="14"/>
        <v>74.099999999999994</v>
      </c>
      <c r="BI7" s="64">
        <f t="shared" si="14"/>
        <v>67.7</v>
      </c>
      <c r="BJ7" s="64">
        <f t="shared" si="14"/>
        <v>52</v>
      </c>
      <c r="BK7" s="64">
        <f t="shared" si="14"/>
        <v>37.4</v>
      </c>
      <c r="BL7" s="64">
        <f t="shared" si="14"/>
        <v>28.9</v>
      </c>
      <c r="BM7" s="64">
        <f t="shared" si="14"/>
        <v>35.700000000000003</v>
      </c>
      <c r="BN7" s="64">
        <f t="shared" si="14"/>
        <v>39.1</v>
      </c>
      <c r="BO7" s="64">
        <f t="shared" si="14"/>
        <v>-52.1</v>
      </c>
      <c r="BP7" s="61"/>
      <c r="BQ7" s="65">
        <f>BQ8</f>
        <v>3846</v>
      </c>
      <c r="BR7" s="65">
        <f t="shared" ref="BR7:BZ7" si="15">BR8</f>
        <v>4062</v>
      </c>
      <c r="BS7" s="65">
        <f t="shared" si="15"/>
        <v>2796</v>
      </c>
      <c r="BT7" s="65">
        <f t="shared" si="15"/>
        <v>3051</v>
      </c>
      <c r="BU7" s="65">
        <f t="shared" si="15"/>
        <v>1453</v>
      </c>
      <c r="BV7" s="65">
        <f t="shared" si="15"/>
        <v>9208</v>
      </c>
      <c r="BW7" s="65">
        <f t="shared" si="15"/>
        <v>8524</v>
      </c>
      <c r="BX7" s="65">
        <f t="shared" si="15"/>
        <v>6653</v>
      </c>
      <c r="BY7" s="65">
        <f t="shared" si="15"/>
        <v>25664</v>
      </c>
      <c r="BZ7" s="65">
        <f t="shared" si="15"/>
        <v>1045</v>
      </c>
      <c r="CA7" s="63"/>
      <c r="CB7" s="64" t="s">
        <v>110</v>
      </c>
      <c r="CC7" s="64" t="s">
        <v>110</v>
      </c>
      <c r="CD7" s="64" t="s">
        <v>110</v>
      </c>
      <c r="CE7" s="64" t="s">
        <v>110</v>
      </c>
      <c r="CF7" s="64" t="s">
        <v>110</v>
      </c>
      <c r="CG7" s="64" t="s">
        <v>110</v>
      </c>
      <c r="CH7" s="64" t="s">
        <v>110</v>
      </c>
      <c r="CI7" s="64" t="s">
        <v>110</v>
      </c>
      <c r="CJ7" s="64" t="s">
        <v>110</v>
      </c>
      <c r="CK7" s="64" t="s">
        <v>108</v>
      </c>
      <c r="CL7" s="61"/>
      <c r="CM7" s="63">
        <f>CM8</f>
        <v>62</v>
      </c>
      <c r="CN7" s="63">
        <f>CN8</f>
        <v>0</v>
      </c>
      <c r="CO7" s="64" t="s">
        <v>110</v>
      </c>
      <c r="CP7" s="64" t="s">
        <v>110</v>
      </c>
      <c r="CQ7" s="64" t="s">
        <v>110</v>
      </c>
      <c r="CR7" s="64" t="s">
        <v>110</v>
      </c>
      <c r="CS7" s="64" t="s">
        <v>110</v>
      </c>
      <c r="CT7" s="64" t="s">
        <v>110</v>
      </c>
      <c r="CU7" s="64" t="s">
        <v>110</v>
      </c>
      <c r="CV7" s="64" t="s">
        <v>110</v>
      </c>
      <c r="CW7" s="64" t="s">
        <v>110</v>
      </c>
      <c r="CX7" s="64" t="s">
        <v>108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40</v>
      </c>
      <c r="DF7" s="64">
        <f t="shared" si="16"/>
        <v>33.200000000000003</v>
      </c>
      <c r="DG7" s="64">
        <f t="shared" si="16"/>
        <v>21.3</v>
      </c>
      <c r="DH7" s="64">
        <f t="shared" si="16"/>
        <v>1646.4</v>
      </c>
      <c r="DI7" s="64">
        <f t="shared" si="16"/>
        <v>764.6</v>
      </c>
      <c r="DJ7" s="61"/>
      <c r="DK7" s="64">
        <f>DK8</f>
        <v>175.8</v>
      </c>
      <c r="DL7" s="64">
        <f t="shared" ref="DL7:DT7" si="17">DL8</f>
        <v>181.8</v>
      </c>
      <c r="DM7" s="64">
        <f t="shared" si="17"/>
        <v>190.9</v>
      </c>
      <c r="DN7" s="64">
        <f t="shared" si="17"/>
        <v>197</v>
      </c>
      <c r="DO7" s="64">
        <f t="shared" si="17"/>
        <v>169.7</v>
      </c>
      <c r="DP7" s="64">
        <f t="shared" si="17"/>
        <v>172</v>
      </c>
      <c r="DQ7" s="64">
        <f t="shared" si="17"/>
        <v>170.6</v>
      </c>
      <c r="DR7" s="64">
        <f t="shared" si="17"/>
        <v>171.8</v>
      </c>
      <c r="DS7" s="64">
        <f t="shared" si="17"/>
        <v>168.9</v>
      </c>
      <c r="DT7" s="64">
        <f t="shared" si="17"/>
        <v>128.5</v>
      </c>
      <c r="DU7" s="61"/>
    </row>
    <row r="8" spans="1:125" s="66" customFormat="1" x14ac:dyDescent="0.15">
      <c r="A8" s="49"/>
      <c r="B8" s="67">
        <v>2020</v>
      </c>
      <c r="C8" s="67">
        <v>382043</v>
      </c>
      <c r="D8" s="67">
        <v>47</v>
      </c>
      <c r="E8" s="67">
        <v>14</v>
      </c>
      <c r="F8" s="67">
        <v>0</v>
      </c>
      <c r="G8" s="67">
        <v>7</v>
      </c>
      <c r="H8" s="67" t="s">
        <v>111</v>
      </c>
      <c r="I8" s="67" t="s">
        <v>112</v>
      </c>
      <c r="J8" s="67" t="s">
        <v>113</v>
      </c>
      <c r="K8" s="67" t="s">
        <v>114</v>
      </c>
      <c r="L8" s="67" t="s">
        <v>115</v>
      </c>
      <c r="M8" s="67" t="s">
        <v>116</v>
      </c>
      <c r="N8" s="67" t="s">
        <v>117</v>
      </c>
      <c r="O8" s="68" t="s">
        <v>118</v>
      </c>
      <c r="P8" s="69" t="s">
        <v>119</v>
      </c>
      <c r="Q8" s="69" t="s">
        <v>120</v>
      </c>
      <c r="R8" s="70">
        <v>22</v>
      </c>
      <c r="S8" s="69" t="s">
        <v>121</v>
      </c>
      <c r="T8" s="69" t="s">
        <v>122</v>
      </c>
      <c r="U8" s="70">
        <v>913</v>
      </c>
      <c r="V8" s="70">
        <v>33</v>
      </c>
      <c r="W8" s="70">
        <v>120</v>
      </c>
      <c r="X8" s="69" t="s">
        <v>123</v>
      </c>
      <c r="Y8" s="71">
        <v>553</v>
      </c>
      <c r="Z8" s="71">
        <v>592.4</v>
      </c>
      <c r="AA8" s="71">
        <v>385.3</v>
      </c>
      <c r="AB8" s="71">
        <v>309.8</v>
      </c>
      <c r="AC8" s="71">
        <v>208.5</v>
      </c>
      <c r="AD8" s="71">
        <v>413.9</v>
      </c>
      <c r="AE8" s="71">
        <v>263.7</v>
      </c>
      <c r="AF8" s="71">
        <v>509.7</v>
      </c>
      <c r="AG8" s="71">
        <v>238.5</v>
      </c>
      <c r="AH8" s="71">
        <v>3199.2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1.7</v>
      </c>
      <c r="AP8" s="71">
        <v>0.5</v>
      </c>
      <c r="AQ8" s="71">
        <v>1</v>
      </c>
      <c r="AR8" s="71">
        <v>1.8</v>
      </c>
      <c r="AS8" s="71">
        <v>5.9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3</v>
      </c>
      <c r="BA8" s="72">
        <v>1</v>
      </c>
      <c r="BB8" s="72">
        <v>3</v>
      </c>
      <c r="BC8" s="72">
        <v>7</v>
      </c>
      <c r="BD8" s="72">
        <v>93</v>
      </c>
      <c r="BE8" s="72">
        <v>2345</v>
      </c>
      <c r="BF8" s="71">
        <v>81.7</v>
      </c>
      <c r="BG8" s="71">
        <v>82.9</v>
      </c>
      <c r="BH8" s="71">
        <v>74.099999999999994</v>
      </c>
      <c r="BI8" s="71">
        <v>67.7</v>
      </c>
      <c r="BJ8" s="71">
        <v>52</v>
      </c>
      <c r="BK8" s="71">
        <v>37.4</v>
      </c>
      <c r="BL8" s="71">
        <v>28.9</v>
      </c>
      <c r="BM8" s="71">
        <v>35.700000000000003</v>
      </c>
      <c r="BN8" s="71">
        <v>39.1</v>
      </c>
      <c r="BO8" s="71">
        <v>-52.1</v>
      </c>
      <c r="BP8" s="68">
        <v>-65.900000000000006</v>
      </c>
      <c r="BQ8" s="72">
        <v>3846</v>
      </c>
      <c r="BR8" s="72">
        <v>4062</v>
      </c>
      <c r="BS8" s="72">
        <v>2796</v>
      </c>
      <c r="BT8" s="73">
        <v>3051</v>
      </c>
      <c r="BU8" s="73">
        <v>1453</v>
      </c>
      <c r="BV8" s="72">
        <v>9208</v>
      </c>
      <c r="BW8" s="72">
        <v>8524</v>
      </c>
      <c r="BX8" s="72">
        <v>6653</v>
      </c>
      <c r="BY8" s="72">
        <v>25664</v>
      </c>
      <c r="BZ8" s="72">
        <v>1045</v>
      </c>
      <c r="CA8" s="70">
        <v>3932</v>
      </c>
      <c r="CB8" s="71" t="s">
        <v>115</v>
      </c>
      <c r="CC8" s="71" t="s">
        <v>115</v>
      </c>
      <c r="CD8" s="71" t="s">
        <v>115</v>
      </c>
      <c r="CE8" s="71" t="s">
        <v>115</v>
      </c>
      <c r="CF8" s="71" t="s">
        <v>115</v>
      </c>
      <c r="CG8" s="71" t="s">
        <v>115</v>
      </c>
      <c r="CH8" s="71" t="s">
        <v>115</v>
      </c>
      <c r="CI8" s="71" t="s">
        <v>115</v>
      </c>
      <c r="CJ8" s="71" t="s">
        <v>115</v>
      </c>
      <c r="CK8" s="71" t="s">
        <v>115</v>
      </c>
      <c r="CL8" s="68" t="s">
        <v>115</v>
      </c>
      <c r="CM8" s="70">
        <v>62</v>
      </c>
      <c r="CN8" s="70">
        <v>0</v>
      </c>
      <c r="CO8" s="71" t="s">
        <v>115</v>
      </c>
      <c r="CP8" s="71" t="s">
        <v>115</v>
      </c>
      <c r="CQ8" s="71" t="s">
        <v>115</v>
      </c>
      <c r="CR8" s="71" t="s">
        <v>115</v>
      </c>
      <c r="CS8" s="71" t="s">
        <v>115</v>
      </c>
      <c r="CT8" s="71" t="s">
        <v>115</v>
      </c>
      <c r="CU8" s="71" t="s">
        <v>115</v>
      </c>
      <c r="CV8" s="71" t="s">
        <v>115</v>
      </c>
      <c r="CW8" s="71" t="s">
        <v>115</v>
      </c>
      <c r="CX8" s="71" t="s">
        <v>115</v>
      </c>
      <c r="CY8" s="68" t="s">
        <v>115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40</v>
      </c>
      <c r="DF8" s="71">
        <v>33.200000000000003</v>
      </c>
      <c r="DG8" s="71">
        <v>21.3</v>
      </c>
      <c r="DH8" s="71">
        <v>1646.4</v>
      </c>
      <c r="DI8" s="71">
        <v>764.6</v>
      </c>
      <c r="DJ8" s="68">
        <v>183.4</v>
      </c>
      <c r="DK8" s="71">
        <v>175.8</v>
      </c>
      <c r="DL8" s="71">
        <v>181.8</v>
      </c>
      <c r="DM8" s="71">
        <v>190.9</v>
      </c>
      <c r="DN8" s="71">
        <v>197</v>
      </c>
      <c r="DO8" s="71">
        <v>169.7</v>
      </c>
      <c r="DP8" s="71">
        <v>172</v>
      </c>
      <c r="DQ8" s="71">
        <v>170.6</v>
      </c>
      <c r="DR8" s="71">
        <v>171.8</v>
      </c>
      <c r="DS8" s="71">
        <v>168.9</v>
      </c>
      <c r="DT8" s="71">
        <v>128.5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124</v>
      </c>
      <c r="C10" s="78" t="s">
        <v>125</v>
      </c>
      <c r="D10" s="78" t="s">
        <v>126</v>
      </c>
      <c r="E10" s="78" t="s">
        <v>127</v>
      </c>
      <c r="F10" s="78" t="s">
        <v>128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2022-02-09T04:39:32Z</cp:lastPrinted>
  <dcterms:created xsi:type="dcterms:W3CDTF">2021-12-17T06:08:10Z</dcterms:created>
  <dcterms:modified xsi:type="dcterms:W3CDTF">2022-02-09T06:43:58Z</dcterms:modified>
  <cp:category/>
</cp:coreProperties>
</file>