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9" i="9" l="1"/>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AM39" i="9"/>
  <c r="U39" i="9"/>
  <c r="C39" i="9"/>
  <c r="CO38" i="9"/>
  <c r="AM38" i="9"/>
  <c r="C38" i="9"/>
  <c r="CO37" i="9"/>
  <c r="AM37" i="9"/>
  <c r="C37" i="9"/>
  <c r="CO36" i="9"/>
  <c r="AM36" i="9"/>
  <c r="C36" i="9"/>
  <c r="CO35" i="9"/>
  <c r="C35" i="9"/>
  <c r="CO34" i="9"/>
  <c r="BW34" i="9"/>
  <c r="BW35" i="9" s="1"/>
  <c r="BW36" i="9" s="1"/>
  <c r="BW37" i="9" s="1"/>
  <c r="BW38" i="9" s="1"/>
  <c r="BW39" i="9" s="1"/>
  <c r="BW40" i="9" s="1"/>
  <c r="BW41" i="9" s="1"/>
  <c r="BW42" i="9" s="1"/>
  <c r="BW43" i="9" s="1"/>
  <c r="U34" i="9"/>
  <c r="U35" i="9" s="1"/>
  <c r="U36" i="9" s="1"/>
  <c r="U37" i="9" s="1"/>
  <c r="U38"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alcChain>
</file>

<file path=xl/sharedStrings.xml><?xml version="1.0" encoding="utf-8"?>
<sst xmlns="http://schemas.openxmlformats.org/spreadsheetml/2006/main" count="1085" uniqueCount="584">
  <si>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</si>
  <si>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</si>
  <si>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</si>
  <si>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</si>
  <si>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</si>
  <si>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</si>
  <si>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</si>
  <si>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</si>
  <si>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</si>
  <si>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</si>
  <si>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</si>
  <si>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</si>
  <si>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</si>
  <si>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</si>
  <si>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</si>
  <si>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</si>
  <si>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</si>
  <si>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</si>
  <si>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</si>
  <si>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</si>
  <si>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</si>
  <si>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</si>
  <si>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</si>
  <si>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</si>
  <si>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</si>
  <si>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</si>
  <si>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</si>
  <si>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</si>
  <si>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</si>
  <si>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</si>
  <si>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</si>
  <si>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</si>
  <si>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</si>
  <si>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</si>
  <si>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</si>
  <si>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</si>
  <si>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</si>
  <si>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</si>
  <si>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</si>
  <si>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</si>
  <si>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</si>
  <si>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</si>
  <si>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</si>
  <si>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</si>
  <si>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</si>
  <si>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</si>
  <si>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</si>
  <si>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</si>
  <si>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</si>
  <si>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</si>
  <si>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</si>
  <si>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</si>
  <si>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</si>
  <si>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</si>
  <si>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</si>
  <si>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</si>
  <si>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</si>
  <si>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</si>
  <si>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</si>
  <si>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</si>
  <si>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</si>
  <si>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</si>
  <si>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</si>
  <si>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</si>
  <si>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</si>
  <si>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</si>
  <si>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</si>
  <si>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</si>
  <si>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</si>
  <si>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</si>
  <si>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</si>
  <si>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</si>
  <si>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</si>
  <si>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</si>
  <si>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</si>
  <si>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</si>
  <si>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</si>
  <si>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</si>
  <si>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</si>
  <si>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</si>
  <si>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</si>
  <si>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八幡浜市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</si>
  <si>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</si>
  <si>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</si>
  <si>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</si>
  <si>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</si>
  <si>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</si>
  <si>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</si>
  <si>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</si>
  <si>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</si>
  <si>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</si>
  <si>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</si>
  <si>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</si>
  <si>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</si>
  <si>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</si>
  <si>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</si>
  <si>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</si>
  <si>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</si>
  <si>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</si>
  <si>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</si>
  <si>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</si>
  <si>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</si>
  <si>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</si>
  <si>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</si>
  <si>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</si>
  <si>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</si>
  <si>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</si>
  <si>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</si>
  <si>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</si>
  <si>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</si>
  <si>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</si>
  <si>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</si>
  <si>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</si>
  <si>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</si>
  <si>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</si>
  <si>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</si>
  <si>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</si>
  <si>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</si>
  <si>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</si>
  <si>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</si>
  <si>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</si>
  <si>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</si>
  <si>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</si>
  <si>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</si>
  <si>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</si>
  <si>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</si>
  <si>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</si>
  <si>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</si>
  <si>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</si>
  <si>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</si>
  <si>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</si>
  <si>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</si>
  <si>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</si>
  <si>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</si>
  <si>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</si>
  <si>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</si>
  <si>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</si>
  <si>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</si>
  <si>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</si>
  <si>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</si>
  <si>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</si>
  <si>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</si>
  <si>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</si>
  <si>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</si>
  <si>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</si>
  <si>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</si>
  <si>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</si>
  <si>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</si>
  <si>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</si>
  <si>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</si>
  <si>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</si>
  <si>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</si>
  <si>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</si>
  <si>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</si>
  <si>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</si>
  <si>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</si>
  <si>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</si>
  <si>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</si>
  <si>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</si>
  <si>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</si>
  <si>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</si>
  <si>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</si>
  <si>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</si>
  <si>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</si>
  <si>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</si>
  <si>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</si>
  <si>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</si>
  <si>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</si>
  <si>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</si>
  <si>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</si>
  <si>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</si>
  <si>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</si>
  <si>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</si>
  <si>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</si>
  <si>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</si>
  <si>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</si>
  <si>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</si>
  <si>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</si>
  <si>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</si>
  <si>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</si>
  <si>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</si>
  <si>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</si>
  <si>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</si>
  <si>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</si>
  <si>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</si>
  <si>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</si>
  <si>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</si>
  <si>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</si>
  <si>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</si>
  <si>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</si>
  <si>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</si>
  <si>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</si>
  <si>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</si>
  <si>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</si>
  <si>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</si>
  <si>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愛媛県八幡浜市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</si>
  <si>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</si>
  <si>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</si>
  <si>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</si>
  <si>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</si>
  <si>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</si>
  <si>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</si>
  <si>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</si>
  <si>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</si>
  <si>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</si>
  <si>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</si>
  <si>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</si>
  <si>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</si>
  <si>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</si>
  <si>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</si>
  <si>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</si>
  <si>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</si>
  <si>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</si>
  <si>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</si>
  <si>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</si>
  <si>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</si>
  <si>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</si>
  <si>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</si>
  <si>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</si>
  <si>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</si>
  <si>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</si>
  <si>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</si>
  <si>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</si>
  <si>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</si>
  <si>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</si>
  <si>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</si>
  <si>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</si>
  <si>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</si>
  <si>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</si>
  <si>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</si>
  <si>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</si>
  <si>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</si>
  <si>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</si>
  <si>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</si>
  <si>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</si>
  <si>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</si>
  <si>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</si>
  <si>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</si>
  <si>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</si>
  <si>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</si>
  <si>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</si>
  <si>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</si>
  <si>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</si>
  <si>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</si>
  <si>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</si>
  <si>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</si>
  <si>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</si>
  <si>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</si>
  <si>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</si>
  <si>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</si>
  <si>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</si>
  <si>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</si>
  <si>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</si>
  <si>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</si>
  <si>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</si>
  <si>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</si>
  <si>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</si>
  <si>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</si>
  <si>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</si>
  <si>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</si>
  <si>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</si>
  <si>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</si>
  <si>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</si>
  <si>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</si>
  <si>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</si>
  <si>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</si>
  <si>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</si>
  <si>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</si>
  <si>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</si>
  <si>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</si>
  <si>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</si>
  <si>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</si>
  <si>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</si>
  <si>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</si>
  <si>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</si>
  <si>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</si>
  <si>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</si>
  <si>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</si>
  <si>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</si>
  <si>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</si>
  <si>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</si>
  <si>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</si>
  <si>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</si>
  <si>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</si>
  <si>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</si>
  <si>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</si>
  <si>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</si>
  <si>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</si>
  <si>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</si>
  <si>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</si>
  <si>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</si>
  <si>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</si>
  <si>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</si>
  <si>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</si>
  <si>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</si>
  <si>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</si>
  <si>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</si>
  <si>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</si>
  <si>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</si>
  <si>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</si>
  <si>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</si>
  <si>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</si>
  <si>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</si>
  <si>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</si>
  <si>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</si>
  <si>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</si>
  <si>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</si>
  <si>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</si>
  <si>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</si>
  <si>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</si>
  <si>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</si>
  <si>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</si>
  <si>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</si>
  <si>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</si>
  <si>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</si>
  <si>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</si>
  <si>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</si>
  <si>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</si>
  <si>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</si>
  <si>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</si>
  <si>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</si>
  <si>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</si>
  <si>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</si>
  <si>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</si>
  <si>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</si>
  <si>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</si>
  <si>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</si>
  <si>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</si>
  <si>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</si>
  <si>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</si>
  <si>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</si>
  <si>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</si>
  <si>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</si>
  <si>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</si>
  <si>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</si>
  <si>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</si>
  <si>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</si>
  <si>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</si>
  <si>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</si>
  <si>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</si>
  <si>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</si>
  <si>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</si>
  <si>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</si>
  <si>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</si>
  <si>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愛媛県八幡浜市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</si>
  <si>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</si>
  <si>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</si>
  <si>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</si>
  <si>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</si>
  <si>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</si>
  <si>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</si>
  <si>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</si>
  <si>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</si>
  <si>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</si>
  <si>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</si>
  <si>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</si>
  <si>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</si>
  <si>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</si>
  <si>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</si>
  <si>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</si>
  <si>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</si>
  <si>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</si>
  <si>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</si>
  <si>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</si>
  <si>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</si>
  <si>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</si>
  <si>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</si>
  <si>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</si>
  <si>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</si>
  <si>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</si>
  <si>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</si>
  <si>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</si>
  <si>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</si>
  <si>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</si>
  <si>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</si>
  <si>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</si>
  <si>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</si>
  <si>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</si>
  <si>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</si>
  <si>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</si>
  <si>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</si>
  <si>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</si>
  <si>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</si>
  <si>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</si>
  <si>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</si>
  <si>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</si>
  <si>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市立八幡浜総合病院事業会計</t>
    <phoneticPr fontId="5"/>
  </si>
  <si>
    <t>簡易水道事業特別会計</t>
    <phoneticPr fontId="5"/>
  </si>
  <si>
    <t>法非適用企業</t>
    <phoneticPr fontId="5"/>
  </si>
  <si>
    <t>港湾整備事業特別会計</t>
    <phoneticPr fontId="5"/>
  </si>
  <si>
    <t>水産物地方卸売市場事業特別会計</t>
    <phoneticPr fontId="5"/>
  </si>
  <si>
    <t>公共下水道事業特別会計</t>
    <phoneticPr fontId="5"/>
  </si>
  <si>
    <t>小規模下水道事業特別会計</t>
    <phoneticPr fontId="5"/>
  </si>
  <si>
    <t>戸別合併処理浄化槽整備事業特別会計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</si>
  <si>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</si>
  <si>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</si>
  <si>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</si>
  <si>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</si>
  <si>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</si>
  <si>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</si>
  <si>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</si>
  <si>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</si>
  <si>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</si>
  <si>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</si>
  <si>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</si>
  <si>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</si>
  <si>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</si>
  <si>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</si>
  <si>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</si>
  <si>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</si>
  <si>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</si>
  <si>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</si>
  <si>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</si>
  <si>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</si>
  <si>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</si>
  <si>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</si>
  <si>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</si>
  <si>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</si>
  <si>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</si>
  <si>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</si>
  <si>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</si>
  <si>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</si>
  <si>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</si>
  <si>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</si>
  <si>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</si>
  <si>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</si>
  <si>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</si>
  <si>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</si>
  <si>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</si>
  <si>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</si>
  <si>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</si>
  <si>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</si>
  <si>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</si>
  <si>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</si>
  <si>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</si>
  <si>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</si>
  <si>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</si>
  <si>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</si>
  <si>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</si>
  <si>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</si>
  <si>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</si>
  <si>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</si>
  <si>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</si>
  <si>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</si>
  <si>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</si>
  <si>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</si>
  <si>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</si>
  <si>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</si>
  <si>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</si>
  <si>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</si>
  <si>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</si>
  <si>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</si>
  <si>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</si>
  <si>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</si>
  <si>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</si>
  <si>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</si>
  <si>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</si>
  <si>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</si>
  <si>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</si>
  <si>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</si>
  <si>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</si>
  <si>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</si>
  <si>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</si>
  <si>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</si>
  <si>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</si>
  <si>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</si>
  <si>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</si>
  <si>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</si>
  <si>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</si>
  <si>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</si>
  <si>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</si>
  <si>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</si>
  <si>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</si>
  <si>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</si>
  <si>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</si>
  <si>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</si>
  <si>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</si>
  <si>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</si>
  <si>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</si>
  <si>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</si>
  <si>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</si>
  <si>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</si>
  <si>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</si>
  <si>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</si>
  <si>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</si>
  <si>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</si>
  <si>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</si>
  <si>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</si>
  <si>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</si>
  <si>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</si>
  <si>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</si>
  <si>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</si>
  <si>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</si>
  <si>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</si>
  <si>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</si>
  <si>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</si>
  <si>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</si>
  <si>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</si>
  <si>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</si>
  <si>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</si>
  <si>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</si>
  <si>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</si>
  <si>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</si>
  <si>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</si>
  <si>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</si>
  <si>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</si>
  <si>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</si>
  <si>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</si>
  <si>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</si>
  <si>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</si>
  <si>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</si>
  <si>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</si>
  <si>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</si>
  <si>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</si>
  <si>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</si>
  <si>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</si>
  <si>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</si>
  <si>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</si>
  <si>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</si>
  <si>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</si>
  <si>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</si>
  <si>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</si>
  <si>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</si>
  <si>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</si>
  <si>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</si>
  <si>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</si>
  <si>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</si>
  <si>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</si>
  <si>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</si>
  <si>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</si>
  <si>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</si>
  <si>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</si>
  <si>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</si>
  <si>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</si>
  <si>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</si>
  <si>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</si>
  <si>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0.34</t>
  </si>
  <si>
    <t>▲ 0.13</t>
  </si>
  <si>
    <t>▲ 3.07</t>
  </si>
  <si>
    <t>市立八幡浜総合病院事業会計</t>
  </si>
  <si>
    <t>水道事業会計</t>
  </si>
  <si>
    <t>一般会計</t>
  </si>
  <si>
    <t>介護保険特別会計</t>
  </si>
  <si>
    <t>国民健康保険事業特別会計</t>
  </si>
  <si>
    <t>後期高齢者医療特別会計</t>
  </si>
  <si>
    <t>駐車場事業特別会計</t>
  </si>
  <si>
    <t>介護サービス事業特別会計</t>
  </si>
  <si>
    <t>その他会計（赤字）</t>
  </si>
  <si>
    <t>その他会計（黒字）</t>
  </si>
  <si>
    <t>-</t>
    <phoneticPr fontId="2"/>
  </si>
  <si>
    <t>八幡浜地区施設事務組合（一般会計）</t>
    <phoneticPr fontId="30"/>
  </si>
  <si>
    <t>八幡浜地区施設事務組合（消防事業特別会計）</t>
    <phoneticPr fontId="30"/>
  </si>
  <si>
    <t>八幡浜地区施設事務組合（休日夜間急患センター事業特別会計）</t>
    <phoneticPr fontId="30"/>
  </si>
  <si>
    <t>八幡浜地区施設事務組合（し尿処理事業特別会計）</t>
    <phoneticPr fontId="30"/>
  </si>
  <si>
    <t>八幡浜地区施設事務組合（特別養護老人ホーム事業特別会計）</t>
    <phoneticPr fontId="30"/>
  </si>
  <si>
    <t>八幡浜・大洲地区広域市町村圏組合（一般会計）</t>
    <phoneticPr fontId="30"/>
  </si>
  <si>
    <t>八幡浜・大洲地区広域市町村圏組合（八幡浜・大洲地方拠点対策室特別会計）</t>
    <phoneticPr fontId="30"/>
  </si>
  <si>
    <t>八幡浜・大洲地区広域市町村圏組合（八幡浜・大洲地区ふるさと市町村圏基金特別会計）</t>
    <phoneticPr fontId="30"/>
  </si>
  <si>
    <t>八幡浜・大洲地区広域市町村圏組合（運動公園特別会計）</t>
    <phoneticPr fontId="30"/>
  </si>
  <si>
    <t>愛媛地方税滞納整理機構</t>
    <phoneticPr fontId="30"/>
  </si>
  <si>
    <t>愛媛県後期高齢者医療広域連合（一般会計）</t>
    <phoneticPr fontId="30"/>
  </si>
  <si>
    <t>愛媛県後期高齢者医療広域連合（後期高齢者医療特別会計）</t>
    <phoneticPr fontId="30"/>
  </si>
  <si>
    <t>南予水道企業団</t>
    <phoneticPr fontId="30"/>
  </si>
  <si>
    <t>-</t>
    <phoneticPr fontId="2"/>
  </si>
  <si>
    <t>-</t>
    <phoneticPr fontId="2"/>
  </si>
  <si>
    <t>宇和海文化都市開発株式会社</t>
    <rPh sb="0" eb="2">
      <t>ウワ</t>
    </rPh>
    <rPh sb="2" eb="3">
      <t>カイ</t>
    </rPh>
    <rPh sb="3" eb="5">
      <t>ブンカ</t>
    </rPh>
    <rPh sb="5" eb="7">
      <t>トシ</t>
    </rPh>
    <rPh sb="7" eb="9">
      <t>カイハツ</t>
    </rPh>
    <rPh sb="9" eb="11">
      <t>カブシキ</t>
    </rPh>
    <rPh sb="11" eb="13">
      <t>カイシャ</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</si>
  <si>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</si>
  <si>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</si>
  <si>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</si>
  <si>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</si>
  <si>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</si>
  <si>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</si>
  <si>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</si>
  <si>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</si>
  <si>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の将来負担比率、有形固定資産減価償却率は、類似団体平均値と比べ大幅に上回っており、将来負担比率は、市立八幡浜総合病院改築事業に伴う企業債発行に伴い地方債残高が大幅に増加したことによるもので、有形固定資産減価償却率は、道路・橋りょう・トンネル等の生活インフラ資産、保健センター等の老朽化比率が高いことが要因と思われる。今後、施設の更新については、固定資産台帳等を活用し施設の経年状況等を比較・分析しながら、中長期的な視点で検討することとしたい。</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</si>
  <si>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</si>
  <si>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</si>
  <si>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</si>
  <si>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</si>
  <si>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</si>
  <si>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</si>
  <si>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市立八幡浜総合病院改築事業に伴う企業債発行に伴い地方債残高が大幅に増加したことで、平成27年度から大きく上昇している。実質公債費比率についても、平成25年度以降、上昇に転じているが、既発債の償還が進んだこと、また合併特例事業債、過疎対策事業債等、交付税算入率の高い起債発行の割合が増えていることにより、平成28年度は減少となった。今後も耐震フェリー桟橋整備事業、防災行政無線デジタル化事業等の大型事業の実施により、起債発行額が高い水準で推移することが予想されるが、発行額を元金償還額より抑える方針を原則とし、交付税算入率の高い起債を優先発行することなどにより比率の改善に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</si>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</sst>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114467</c:v>
                </c:pt>
                <c:pt idx="1">
                  <c:v>44417</c:v>
                </c:pt>
                <c:pt idx="2">
                  <c:v>76332</c:v>
                </c:pt>
                <c:pt idx="3">
                  <c:v>78249</c:v>
                </c:pt>
                <c:pt idx="4">
                  <c:v>71645</c:v>
                </c:pt>
              </c:numCache>
            </c:numRef>
          </c:val>
          <c:smooth val="0"/>
        </c:ser>
        <c:dLbls>
          <c:showLegendKey val="0"/>
          <c:showVal val="0"/>
          <c:showCatName val="0"/>
          <c:showSerName val="0"/>
          <c:showPercent val="0"/>
          <c:showBubbleSize val="0"/>
        </c:dLbls>
        <c:marker val="1"/>
        <c:smooth val="0"/>
        <c:axId val="105653760"/>
        <c:axId val="105655680"/>
      </c:lineChart>
      <c:catAx>
        <c:axId val="1056537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655680"/>
        <c:crosses val="autoZero"/>
        <c:auto val="1"/>
        <c:lblAlgn val="ctr"/>
        <c:lblOffset val="100"/>
        <c:tickLblSkip val="1"/>
        <c:tickMarkSkip val="1"/>
        <c:noMultiLvlLbl val="0"/>
      </c:catAx>
      <c:valAx>
        <c:axId val="105655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653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2.6</c:v>
                </c:pt>
                <c:pt idx="1">
                  <c:v>3.15</c:v>
                </c:pt>
                <c:pt idx="2">
                  <c:v>1.57</c:v>
                </c:pt>
                <c:pt idx="3">
                  <c:v>0.64</c:v>
                </c:pt>
                <c:pt idx="4">
                  <c:v>0.77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22.59</c:v>
                </c:pt>
                <c:pt idx="1">
                  <c:v>23.66</c:v>
                </c:pt>
                <c:pt idx="2">
                  <c:v>25.35</c:v>
                </c:pt>
                <c:pt idx="3">
                  <c:v>25.99</c:v>
                </c:pt>
                <c:pt idx="4">
                  <c:v>23.12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8323968"/>
        <c:axId val="128325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-0.34</c:v>
                </c:pt>
                <c:pt idx="1">
                  <c:v>1.9</c:v>
                </c:pt>
                <c:pt idx="2">
                  <c:v>0.01</c:v>
                </c:pt>
                <c:pt idx="3">
                  <c:v>-0.13</c:v>
                </c:pt>
                <c:pt idx="4">
                  <c:v>-3.07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8323968"/>
        <c:axId val="128325888"/>
      </c:lineChart>
      <c:catAx>
        <c:axId val="12832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325888"/>
        <c:crosses val="autoZero"/>
        <c:auto val="1"/>
        <c:lblAlgn val="ctr"/>
        <c:lblOffset val="100"/>
        <c:tickLblSkip val="1"/>
        <c:tickMarkSkip val="1"/>
        <c:noMultiLvlLbl val="0"/>
      </c:catAx>
      <c:valAx>
        <c:axId val="12832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2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0.08</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0.09</c:v>
                </c:pt>
                <c:pt idx="4">
                  <c:v>#N/A</c:v>
                </c:pt>
                <c:pt idx="5">
                  <c:v>0.11</c:v>
                </c:pt>
                <c:pt idx="6">
                  <c:v>#N/A</c:v>
                </c:pt>
                <c:pt idx="7">
                  <c:v>0.08</c:v>
                </c:pt>
                <c:pt idx="8">
                  <c:v>#N/A</c:v>
                </c:pt>
                <c:pt idx="9">
                  <c:v>0.09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0.98</c:v>
                </c:pt>
                <c:pt idx="2">
                  <c:v>#N/A</c:v>
                </c:pt>
                <c:pt idx="3">
                  <c:v>0.43</c:v>
                </c:pt>
                <c:pt idx="4">
                  <c:v>#N/A</c:v>
                </c:pt>
                <c:pt idx="5">
                  <c:v>0.02</c:v>
                </c:pt>
                <c:pt idx="6">
                  <c:v>#N/A</c:v>
                </c:pt>
                <c:pt idx="7">
                  <c:v>0</c:v>
                </c:pt>
                <c:pt idx="8">
                  <c:v>#N/A</c:v>
                </c:pt>
                <c:pt idx="9">
                  <c:v>0.27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0.54</c:v>
                </c:pt>
                <c:pt idx="2">
                  <c:v>#N/A</c:v>
                </c:pt>
                <c:pt idx="3">
                  <c:v>0.49</c:v>
                </c:pt>
                <c:pt idx="4">
                  <c:v>#N/A</c:v>
                </c:pt>
                <c:pt idx="5">
                  <c:v>0.71</c:v>
                </c:pt>
                <c:pt idx="6">
                  <c:v>#N/A</c:v>
                </c:pt>
                <c:pt idx="7">
                  <c:v>0.6</c:v>
                </c:pt>
                <c:pt idx="8">
                  <c:v>#N/A</c:v>
                </c:pt>
                <c:pt idx="9">
                  <c:v>0.67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2.59</c:v>
                </c:pt>
                <c:pt idx="2">
                  <c:v>#N/A</c:v>
                </c:pt>
                <c:pt idx="3">
                  <c:v>3.15</c:v>
                </c:pt>
                <c:pt idx="4">
                  <c:v>#N/A</c:v>
                </c:pt>
                <c:pt idx="5">
                  <c:v>1.57</c:v>
                </c:pt>
                <c:pt idx="6">
                  <c:v>#N/A</c:v>
                </c:pt>
                <c:pt idx="7">
                  <c:v>0.63</c:v>
                </c:pt>
                <c:pt idx="8">
                  <c:v>#N/A</c:v>
                </c:pt>
                <c:pt idx="9">
                  <c:v>0.76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4.3</c:v>
                </c:pt>
                <c:pt idx="2">
                  <c:v>#N/A</c:v>
                </c:pt>
                <c:pt idx="3">
                  <c:v>5.44</c:v>
                </c:pt>
                <c:pt idx="4">
                  <c:v>#N/A</c:v>
                </c:pt>
                <c:pt idx="5">
                  <c:v>6.11</c:v>
                </c:pt>
                <c:pt idx="6">
                  <c:v>#N/A</c:v>
                </c:pt>
                <c:pt idx="7">
                  <c:v>6.42</c:v>
                </c:pt>
                <c:pt idx="8">
                  <c:v>#N/A</c:v>
                </c:pt>
                <c:pt idx="9">
                  <c:v>8.27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市立八幡浜総合病院事業会計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9.73</c:v>
                </c:pt>
                <c:pt idx="2">
                  <c:v>#N/A</c:v>
                </c:pt>
                <c:pt idx="3">
                  <c:v>12.83</c:v>
                </c:pt>
                <c:pt idx="4">
                  <c:v>#N/A</c:v>
                </c:pt>
                <c:pt idx="5">
                  <c:v>14.44</c:v>
                </c:pt>
                <c:pt idx="6">
                  <c:v>#N/A</c:v>
                </c:pt>
                <c:pt idx="7">
                  <c:v>15.33</c:v>
                </c:pt>
                <c:pt idx="8">
                  <c:v>#N/A</c:v>
                </c:pt>
                <c:pt idx="9">
                  <c:v>18.84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3958784"/>
        <c:axId val="103972864"/>
      </c:barChart>
      <c:catAx>
        <c:axId val="10395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972864"/>
        <c:crosses val="autoZero"/>
        <c:auto val="1"/>
        <c:lblAlgn val="ctr"/>
        <c:lblOffset val="100"/>
        <c:tickLblSkip val="1"/>
        <c:tickMarkSkip val="1"/>
        <c:noMultiLvlLbl val="0"/>
      </c:catAx>
      <c:valAx>
        <c:axId val="103972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58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2298</c:v>
                </c:pt>
                <c:pt idx="5">
                  <c:v>2324</c:v>
                </c:pt>
                <c:pt idx="8">
                  <c:v>2490</c:v>
                </c:pt>
                <c:pt idx="11">
                  <c:v>2428</c:v>
                </c:pt>
                <c:pt idx="14">
                  <c:v>2560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182</c:v>
                </c:pt>
                <c:pt idx="3">
                  <c:v>173</c:v>
                </c:pt>
                <c:pt idx="6">
                  <c:v>161</c:v>
                </c:pt>
                <c:pt idx="9">
                  <c:v>138</c:v>
                </c:pt>
                <c:pt idx="12">
                  <c:v>112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66</c:v>
                </c:pt>
                <c:pt idx="3">
                  <c:v>19</c:v>
                </c:pt>
                <c:pt idx="6">
                  <c:v>8</c:v>
                </c:pt>
                <c:pt idx="9">
                  <c:v>7</c:v>
                </c:pt>
                <c:pt idx="12">
                  <c:v>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634</c:v>
                </c:pt>
                <c:pt idx="3">
                  <c:v>907</c:v>
                </c:pt>
                <c:pt idx="6">
                  <c:v>1114</c:v>
                </c:pt>
                <c:pt idx="9">
                  <c:v>1025</c:v>
                </c:pt>
                <c:pt idx="12">
                  <c:v>1072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2534</c:v>
                </c:pt>
                <c:pt idx="3">
                  <c:v>2515</c:v>
                </c:pt>
                <c:pt idx="6">
                  <c:v>2395</c:v>
                </c:pt>
                <c:pt idx="9">
                  <c:v>2358</c:v>
                </c:pt>
                <c:pt idx="12">
                  <c:v>2399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5494016"/>
        <c:axId val="105495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1118</c:v>
                </c:pt>
                <c:pt idx="2">
                  <c:v>#N/A</c:v>
                </c:pt>
                <c:pt idx="3">
                  <c:v>#N/A</c:v>
                </c:pt>
                <c:pt idx="4">
                  <c:v>1290</c:v>
                </c:pt>
                <c:pt idx="5">
                  <c:v>#N/A</c:v>
                </c:pt>
                <c:pt idx="6">
                  <c:v>#N/A</c:v>
                </c:pt>
                <c:pt idx="7">
                  <c:v>1188</c:v>
                </c:pt>
                <c:pt idx="8">
                  <c:v>#N/A</c:v>
                </c:pt>
                <c:pt idx="9">
                  <c:v>#N/A</c:v>
                </c:pt>
                <c:pt idx="10">
                  <c:v>1100</c:v>
                </c:pt>
                <c:pt idx="11">
                  <c:v>#N/A</c:v>
                </c:pt>
                <c:pt idx="12">
                  <c:v>#N/A</c:v>
                </c:pt>
                <c:pt idx="13">
                  <c:v>1030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5494016"/>
        <c:axId val="105495936"/>
      </c:lineChart>
      <c:catAx>
        <c:axId val="10549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95936"/>
        <c:crosses val="autoZero"/>
        <c:auto val="1"/>
        <c:lblAlgn val="ctr"/>
        <c:lblOffset val="100"/>
        <c:tickLblSkip val="1"/>
        <c:tickMarkSkip val="1"/>
        <c:noMultiLvlLbl val="0"/>
      </c:catAx>
      <c:valAx>
        <c:axId val="10549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9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21894</c:v>
                </c:pt>
                <c:pt idx="5">
                  <c:v>22352</c:v>
                </c:pt>
                <c:pt idx="8">
                  <c:v>23520</c:v>
                </c:pt>
                <c:pt idx="11">
                  <c:v>23874</c:v>
                </c:pt>
                <c:pt idx="14">
                  <c:v>24723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3447</c:v>
                </c:pt>
                <c:pt idx="5">
                  <c:v>3156</c:v>
                </c:pt>
                <c:pt idx="8">
                  <c:v>2556</c:v>
                </c:pt>
                <c:pt idx="11">
                  <c:v>2052</c:v>
                </c:pt>
                <c:pt idx="14">
                  <c:v>1749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4257</c:v>
                </c:pt>
                <c:pt idx="5">
                  <c:v>4566</c:v>
                </c:pt>
                <c:pt idx="8">
                  <c:v>4755</c:v>
                </c:pt>
                <c:pt idx="11">
                  <c:v>4792</c:v>
                </c:pt>
                <c:pt idx="14">
                  <c:v>4281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378</c:v>
                </c:pt>
                <c:pt idx="3">
                  <c:v>15</c:v>
                </c:pt>
                <c:pt idx="6">
                  <c:v>13</c:v>
                </c:pt>
                <c:pt idx="9">
                  <c:v>24</c:v>
                </c:pt>
                <c:pt idx="12">
                  <c:v>22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3122</c:v>
                </c:pt>
                <c:pt idx="3">
                  <c:v>2891</c:v>
                </c:pt>
                <c:pt idx="6">
                  <c:v>2629</c:v>
                </c:pt>
                <c:pt idx="9">
                  <c:v>2538</c:v>
                </c:pt>
                <c:pt idx="12">
                  <c:v>2292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316</c:v>
                </c:pt>
                <c:pt idx="3">
                  <c:v>270</c:v>
                </c:pt>
                <c:pt idx="6">
                  <c:v>236</c:v>
                </c:pt>
                <c:pt idx="9">
                  <c:v>201</c:v>
                </c:pt>
                <c:pt idx="12">
                  <c:v>166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8900</c:v>
                </c:pt>
                <c:pt idx="3">
                  <c:v>11375</c:v>
                </c:pt>
                <c:pt idx="6">
                  <c:v>12252</c:v>
                </c:pt>
                <c:pt idx="9">
                  <c:v>14102</c:v>
                </c:pt>
                <c:pt idx="12">
                  <c:v>14372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822</c:v>
                </c:pt>
                <c:pt idx="3">
                  <c:v>690</c:v>
                </c:pt>
                <c:pt idx="6">
                  <c:v>560</c:v>
                </c:pt>
                <c:pt idx="9">
                  <c:v>445</c:v>
                </c:pt>
                <c:pt idx="12">
                  <c:v>347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22173</c:v>
                </c:pt>
                <c:pt idx="3">
                  <c:v>21529</c:v>
                </c:pt>
                <c:pt idx="6">
                  <c:v>21651</c:v>
                </c:pt>
                <c:pt idx="9">
                  <c:v>21727</c:v>
                </c:pt>
                <c:pt idx="12">
                  <c:v>21611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3433216"/>
        <c:axId val="133435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6113</c:v>
                </c:pt>
                <c:pt idx="2">
                  <c:v>#N/A</c:v>
                </c:pt>
                <c:pt idx="3">
                  <c:v>#N/A</c:v>
                </c:pt>
                <c:pt idx="4">
                  <c:v>6696</c:v>
                </c:pt>
                <c:pt idx="5">
                  <c:v>#N/A</c:v>
                </c:pt>
                <c:pt idx="6">
                  <c:v>#N/A</c:v>
                </c:pt>
                <c:pt idx="7">
                  <c:v>6509</c:v>
                </c:pt>
                <c:pt idx="8">
                  <c:v>#N/A</c:v>
                </c:pt>
                <c:pt idx="9">
                  <c:v>#N/A</c:v>
                </c:pt>
                <c:pt idx="10">
                  <c:v>8319</c:v>
                </c:pt>
                <c:pt idx="11">
                  <c:v>#N/A</c:v>
                </c:pt>
                <c:pt idx="12">
                  <c:v>#N/A</c:v>
                </c:pt>
                <c:pt idx="13">
                  <c:v>8059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3433216"/>
        <c:axId val="133435392"/>
      </c:lineChart>
      <c:catAx>
        <c:axId val="13343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435392"/>
        <c:crosses val="autoZero"/>
        <c:auto val="1"/>
        <c:lblAlgn val="ctr"/>
        <c:lblOffset val="100"/>
        <c:tickLblSkip val="1"/>
        <c:tickMarkSkip val="1"/>
        <c:noMultiLvlLbl val="0"/>
      </c:catAx>
      <c:valAx>
        <c:axId val="13343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43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62.9</c:v>
                </c:pt>
              </c:numCache>
            </c:numRef>
          </c:xVal>
          <c:yVal>
            <c:numRef>
              <c:f>公会計指標分析・財政指標組合せ分析表!$K$51:$O$51</c:f>
              <c:numCache>
                <c:formatCode>#,##0.0;"▲ "#,##0.0</c:formatCode>
                <c:ptCount val="5"/>
                <c:pt idx="3">
                  <c:v>87.9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4601344"/>
        <c:axId val="44603264"/>
      </c:scatterChart>
      <c:valAx>
        <c:axId val="44601344"/>
        <c:scaling>
          <c:orientation val="minMax"/>
          <c:max val="64"/>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603264"/>
        <c:crosses val="autoZero"/>
        <c:crossBetween val="midCat"/>
      </c:valAx>
      <c:valAx>
        <c:axId val="44603264"/>
        <c:scaling>
          <c:orientation val="minMax"/>
          <c:max val="93"/>
          <c:min val="5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601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12.3</c:v>
                </c:pt>
                <c:pt idx="2">
                  <c:v>12.6</c:v>
                </c:pt>
                <c:pt idx="3">
                  <c:v>12.6</c:v>
                </c:pt>
                <c:pt idx="4">
                  <c:v>11.8</c:v>
                </c:pt>
              </c:numCache>
            </c:numRef>
          </c:xVal>
          <c:yVal>
            <c:numRef>
              <c:f>公会計指標分析・財政指標組合せ分析表!$K$73:$O$73</c:f>
              <c:numCache>
                <c:formatCode>#,##0.0;"▲ "#,##0.0</c:formatCode>
                <c:ptCount val="5"/>
                <c:pt idx="0">
                  <c:v>64.2</c:v>
                </c:pt>
                <c:pt idx="1">
                  <c:v>70</c:v>
                </c:pt>
                <c:pt idx="2">
                  <c:v>69.5</c:v>
                </c:pt>
                <c:pt idx="3">
                  <c:v>87.9</c:v>
                </c:pt>
                <c:pt idx="4">
                  <c:v>87.4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4797952"/>
        <c:axId val="44799872"/>
      </c:scatterChart>
      <c:valAx>
        <c:axId val="44797952"/>
        <c:scaling>
          <c:orientation val="minMax"/>
          <c:max val="13.1"/>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799872"/>
        <c:crosses val="autoZero"/>
        <c:crossBetween val="midCat"/>
      </c:valAx>
      <c:valAx>
        <c:axId val="44799872"/>
        <c:scaling>
          <c:orientation val="minMax"/>
          <c:max val="94"/>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7979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既発債の償還終了により元利償還金は減少しているが、普通建設事業に係る起債償還に伴い高い水準にある。公営企業債の元利償還金に対する繰入金は、市立病院改築事業に伴う企業債発行により平成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から増加傾向にある。算入公債費等は、近年過疎債等の算入率の高い起債を優先発行しているため今後増加する見込みであり分子の改善要因となるが、起債発行額を元金償還額より抑える方針とし、比率の改善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等に係る地方債の現在高は、普通建設事業に伴う起債発行により高い水準で推移している。公営企業債等繰入見込額は、公共下水道の整備率が高いことに伴う公共下水道事業会計への繰入が高止まりしていることに加え、市立八幡浜総合病院改築事業に伴う企業債発行により、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年度からさらに増加している。過疎債等の算入率の高い起債を優先発行していること</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により、基準財政需要額算入見込額が</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年連続で増加していることは分子の改善要因ではあるが、今後は普通建設事業を縮小し、地方債現在高の減少に努める。また、充当可能基金である財政調整基金及び減債基金の積み増しを行い、比率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35,245
35,071
132.68
20,691,248
20,377,433
86,798
11,326,553
21,611,041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87.4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道路・橋りょう・トンネル等の生活インフラ資産、保健センター等の老朽化比率が高いことが要因と思われる。今後、施設の更新については、固定資産台帳等を活用し施設の経年状況等を比較・分析しながら、中長期的な視点で検討することとしたい。</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2963</xdr:rowOff>
    </xdr:from>
    <xdr:to>
      <xdr:col>3</xdr:col>
      <xdr:colOff>511175</xdr:colOff>
      <xdr:row>27</xdr:row>
      <xdr:rowOff>104563</xdr:rowOff>
    </xdr:to>
    <xdr:sp macro="" textlink="">
      <xdr:nvSpPr>
        <xdr:cNvPr id="77" name="円/楕円 76"/>
        <xdr:cNvSpPr/>
      </xdr:nvSpPr>
      <xdr:spPr>
        <a:xfrm>
          <a:off x="4000500" y="54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121090</xdr:rowOff>
    </xdr:from>
    <xdr:ext cx="405111" cy="259045"/>
    <xdr:sp macro="" textlink="">
      <xdr:nvSpPr>
        <xdr:cNvPr id="79" name="n_1mainValue有形固定資産減価償却率"/>
        <xdr:cNvSpPr txBox="1"/>
      </xdr:nvSpPr>
      <xdr:spPr>
        <a:xfrm>
          <a:off x="3836043" y="5188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35,245
35,071
132.68
20,691,248
20,377,433
86,798
11,326,553
21,611,041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87.4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13970</xdr:rowOff>
    </xdr:from>
    <xdr:to>
      <xdr:col>5</xdr:col>
      <xdr:colOff>409575</xdr:colOff>
      <xdr:row>35</xdr:row>
      <xdr:rowOff>115570</xdr:rowOff>
    </xdr:to>
    <xdr:sp macro="" textlink="">
      <xdr:nvSpPr>
        <xdr:cNvPr id="66" name="円/楕円 65"/>
        <xdr:cNvSpPr/>
      </xdr:nvSpPr>
      <xdr:spPr>
        <a:xfrm>
          <a:off x="3746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132097</xdr:rowOff>
    </xdr:from>
    <xdr:ext cx="405111" cy="259045"/>
    <xdr:sp macro="" textlink="">
      <xdr:nvSpPr>
        <xdr:cNvPr id="68" name="n_1mainValue【道路】&#10;有形固定資産減価償却率"/>
        <xdr:cNvSpPr txBox="1"/>
      </xdr:nvSpPr>
      <xdr:spPr>
        <a:xfrm>
          <a:off x="3582043"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35.582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127973</xdr:rowOff>
    </xdr:from>
    <xdr:to>
      <xdr:col>14</xdr:col>
      <xdr:colOff>79375</xdr:colOff>
      <xdr:row>40</xdr:row>
      <xdr:rowOff>58123</xdr:rowOff>
    </xdr:to>
    <xdr:sp macro="" textlink="">
      <xdr:nvSpPr>
        <xdr:cNvPr id="103" name="円/楕円 102"/>
        <xdr:cNvSpPr/>
      </xdr:nvSpPr>
      <xdr:spPr>
        <a:xfrm>
          <a:off x="9588500" y="681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51333</xdr:rowOff>
    </xdr:from>
    <xdr:ext cx="534377" cy="259045"/>
    <xdr:sp macro="" textlink="">
      <xdr:nvSpPr>
        <xdr:cNvPr id="104"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49250</xdr:rowOff>
    </xdr:from>
    <xdr:ext cx="534377" cy="259045"/>
    <xdr:sp macro="" textlink="">
      <xdr:nvSpPr>
        <xdr:cNvPr id="105" name="n_1mainValue【道路】&#10;一人当たり延長"/>
        <xdr:cNvSpPr txBox="1"/>
      </xdr:nvSpPr>
      <xdr:spPr>
        <a:xfrm>
          <a:off x="9359410" y="690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17" name="直線コネクタ 11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18" name="テキスト ボックス 11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19" name="直線コネクタ 11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0" name="テキスト ボックス 11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1" name="直線コネクタ 12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2" name="テキスト ボックス 12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3" name="直線コネクタ 12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4" name="テキスト ボックス 12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5" name="直線コネクタ 12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6" name="テキスト ボックス 12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7" name="直線コネクタ 12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28" name="テキスト ボックス 12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37556</xdr:rowOff>
    </xdr:from>
    <xdr:to>
      <xdr:col>6</xdr:col>
      <xdr:colOff>510540</xdr:colOff>
      <xdr:row>63</xdr:row>
      <xdr:rowOff>122465</xdr:rowOff>
    </xdr:to>
    <xdr:cxnSp macro="">
      <xdr:nvCxnSpPr>
        <xdr:cNvPr id="132" name="直線コネクタ 131"/>
        <xdr:cNvCxnSpPr/>
      </xdr:nvCxnSpPr>
      <xdr:spPr>
        <a:xfrm flipV="1">
          <a:off x="4634865" y="9810206"/>
          <a:ext cx="0" cy="111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126292</xdr:rowOff>
    </xdr:from>
    <xdr:ext cx="405111" cy="259045"/>
    <xdr:sp macro="" textlink="">
      <xdr:nvSpPr>
        <xdr:cNvPr id="133" name="【橋りょう・トンネル】&#10;有形固定資産減価償却率最小値テキスト"/>
        <xdr:cNvSpPr txBox="1"/>
      </xdr:nvSpPr>
      <xdr:spPr>
        <a:xfrm>
          <a:off x="47244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122465</xdr:rowOff>
    </xdr:from>
    <xdr:to>
      <xdr:col>6</xdr:col>
      <xdr:colOff>600075</xdr:colOff>
      <xdr:row>63</xdr:row>
      <xdr:rowOff>122465</xdr:rowOff>
    </xdr:to>
    <xdr:cxnSp macro="">
      <xdr:nvCxnSpPr>
        <xdr:cNvPr id="134" name="直線コネクタ 133"/>
        <xdr:cNvCxnSpPr/>
      </xdr:nvCxnSpPr>
      <xdr:spPr>
        <a:xfrm>
          <a:off x="4546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155683</xdr:rowOff>
    </xdr:from>
    <xdr:ext cx="405111" cy="259045"/>
    <xdr:sp macro="" textlink="">
      <xdr:nvSpPr>
        <xdr:cNvPr id="135" name="【橋りょう・トンネル】&#10;有形固定資産減価償却率最大値テキスト"/>
        <xdr:cNvSpPr txBox="1"/>
      </xdr:nvSpPr>
      <xdr:spPr>
        <a:xfrm>
          <a:off x="4724400" y="958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57</xdr:row>
      <xdr:rowOff>37556</xdr:rowOff>
    </xdr:from>
    <xdr:to>
      <xdr:col>6</xdr:col>
      <xdr:colOff>600075</xdr:colOff>
      <xdr:row>57</xdr:row>
      <xdr:rowOff>37556</xdr:rowOff>
    </xdr:to>
    <xdr:cxnSp macro="">
      <xdr:nvCxnSpPr>
        <xdr:cNvPr id="136" name="直線コネクタ 135"/>
        <xdr:cNvCxnSpPr/>
      </xdr:nvCxnSpPr>
      <xdr:spPr>
        <a:xfrm>
          <a:off x="4546600" y="981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115405</xdr:rowOff>
    </xdr:from>
    <xdr:ext cx="405111" cy="259045"/>
    <xdr:sp macro="" textlink="">
      <xdr:nvSpPr>
        <xdr:cNvPr id="137" name="【橋りょう・トンネル】&#10;有形固定資産減価償却率平均値テキスト"/>
        <xdr:cNvSpPr txBox="1"/>
      </xdr:nvSpPr>
      <xdr:spPr>
        <a:xfrm>
          <a:off x="4724400" y="1023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136978</xdr:rowOff>
    </xdr:from>
    <xdr:to>
      <xdr:col>6</xdr:col>
      <xdr:colOff>561975</xdr:colOff>
      <xdr:row>60</xdr:row>
      <xdr:rowOff>67128</xdr:rowOff>
    </xdr:to>
    <xdr:sp macro="" textlink="">
      <xdr:nvSpPr>
        <xdr:cNvPr id="138" name="フローチャート : 判断 137"/>
        <xdr:cNvSpPr/>
      </xdr:nvSpPr>
      <xdr:spPr>
        <a:xfrm>
          <a:off x="45847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153307</xdr:rowOff>
    </xdr:from>
    <xdr:to>
      <xdr:col>5</xdr:col>
      <xdr:colOff>409575</xdr:colOff>
      <xdr:row>60</xdr:row>
      <xdr:rowOff>83457</xdr:rowOff>
    </xdr:to>
    <xdr:sp macro="" textlink="">
      <xdr:nvSpPr>
        <xdr:cNvPr id="139" name="フローチャート : 判断 138"/>
        <xdr:cNvSpPr/>
      </xdr:nvSpPr>
      <xdr:spPr>
        <a:xfrm>
          <a:off x="3746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54</xdr:row>
      <xdr:rowOff>151674</xdr:rowOff>
    </xdr:from>
    <xdr:to>
      <xdr:col>5</xdr:col>
      <xdr:colOff>409575</xdr:colOff>
      <xdr:row>55</xdr:row>
      <xdr:rowOff>81824</xdr:rowOff>
    </xdr:to>
    <xdr:sp macro="" textlink="">
      <xdr:nvSpPr>
        <xdr:cNvPr id="145" name="円/楕円 144"/>
        <xdr:cNvSpPr/>
      </xdr:nvSpPr>
      <xdr:spPr>
        <a:xfrm>
          <a:off x="3746500" y="940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74584</xdr:rowOff>
    </xdr:from>
    <xdr:ext cx="405111" cy="259045"/>
    <xdr:sp macro="" textlink="">
      <xdr:nvSpPr>
        <xdr:cNvPr id="146" name="n_1aveValue【橋りょう・トンネル】&#10;有形固定資産減価償却率"/>
        <xdr:cNvSpPr txBox="1"/>
      </xdr:nvSpPr>
      <xdr:spPr>
        <a:xfrm>
          <a:off x="3582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98351</xdr:rowOff>
    </xdr:from>
    <xdr:ext cx="405111" cy="259045"/>
    <xdr:sp macro="" textlink="">
      <xdr:nvSpPr>
        <xdr:cNvPr id="147" name="n_1mainValue【橋りょう・トンネル】&#10;有形固定資産減価償却率"/>
        <xdr:cNvSpPr txBox="1"/>
      </xdr:nvSpPr>
      <xdr:spPr>
        <a:xfrm>
          <a:off x="3582043" y="918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290,628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5" name="テキスト ボックス 16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7" name="テキスト ボックス 16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1" name="直線コネクタ 170"/>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2"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3" name="直線コネクタ 172"/>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4"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5" name="直線コネクタ 174"/>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6"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7" name="フローチャート : 判断 176"/>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8" name="フローチャート : 判断 177"/>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144588</xdr:rowOff>
    </xdr:from>
    <xdr:to>
      <xdr:col>14</xdr:col>
      <xdr:colOff>79375</xdr:colOff>
      <xdr:row>64</xdr:row>
      <xdr:rowOff>74738</xdr:rowOff>
    </xdr:to>
    <xdr:sp macro="" textlink="">
      <xdr:nvSpPr>
        <xdr:cNvPr id="184" name="円/楕円 183"/>
        <xdr:cNvSpPr/>
      </xdr:nvSpPr>
      <xdr:spPr>
        <a:xfrm>
          <a:off x="9588500" y="1094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5"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65865</xdr:rowOff>
    </xdr:from>
    <xdr:ext cx="534377" cy="259045"/>
    <xdr:sp macro="" textlink="">
      <xdr:nvSpPr>
        <xdr:cNvPr id="186" name="n_1mainValue【橋りょう・トンネル】&#10;一人当たり有形固定資産（償却資産）額"/>
        <xdr:cNvSpPr txBox="1"/>
      </xdr:nvSpPr>
      <xdr:spPr>
        <a:xfrm>
          <a:off x="9359411" y="1103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5" name="テキスト ボックス 20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9" name="直線コネクタ 208"/>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10"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1" name="直線コネクタ 210"/>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2"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3" name="直線コネクタ 212"/>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4"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5" name="フローチャート : 判断 214"/>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6" name="フローチャート : 判断 215"/>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7874</xdr:rowOff>
    </xdr:from>
    <xdr:to>
      <xdr:col>5</xdr:col>
      <xdr:colOff>409575</xdr:colOff>
      <xdr:row>82</xdr:row>
      <xdr:rowOff>109474</xdr:rowOff>
    </xdr:to>
    <xdr:sp macro="" textlink="">
      <xdr:nvSpPr>
        <xdr:cNvPr id="222" name="円/楕円 221"/>
        <xdr:cNvSpPr/>
      </xdr:nvSpPr>
      <xdr:spPr>
        <a:xfrm>
          <a:off x="3746500" y="140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3"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126001</xdr:rowOff>
    </xdr:from>
    <xdr:ext cx="405111" cy="259045"/>
    <xdr:sp macro="" textlink="">
      <xdr:nvSpPr>
        <xdr:cNvPr id="224" name="n_1mainValue【公営住宅】&#10;有形固定資産減価償却率"/>
        <xdr:cNvSpPr txBox="1"/>
      </xdr:nvSpPr>
      <xdr:spPr>
        <a:xfrm>
          <a:off x="3582043" y="1384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6" name="直線コネクタ 245"/>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7"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8" name="直線コネクタ 247"/>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9"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0" name="直線コネクタ 249"/>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1"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2" name="フローチャート : 判断 251"/>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3" name="フローチャート : 判断 252"/>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143205</xdr:rowOff>
    </xdr:from>
    <xdr:to>
      <xdr:col>14</xdr:col>
      <xdr:colOff>79375</xdr:colOff>
      <xdr:row>80</xdr:row>
      <xdr:rowOff>73355</xdr:rowOff>
    </xdr:to>
    <xdr:sp macro="" textlink="">
      <xdr:nvSpPr>
        <xdr:cNvPr id="259" name="円/楕円 258"/>
        <xdr:cNvSpPr/>
      </xdr:nvSpPr>
      <xdr:spPr>
        <a:xfrm>
          <a:off x="9588500" y="136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83227</xdr:rowOff>
    </xdr:from>
    <xdr:ext cx="469744" cy="259045"/>
    <xdr:sp macro="" textlink="">
      <xdr:nvSpPr>
        <xdr:cNvPr id="260" name="n_1aveValue【公営住宅】&#10;一人当たり面積"/>
        <xdr:cNvSpPr txBox="1"/>
      </xdr:nvSpPr>
      <xdr:spPr>
        <a:xfrm>
          <a:off x="9391727" y="143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89882</xdr:rowOff>
    </xdr:from>
    <xdr:ext cx="469744" cy="259045"/>
    <xdr:sp macro="" textlink="">
      <xdr:nvSpPr>
        <xdr:cNvPr id="261" name="n_1mainValue【公営住宅】&#10;一人当たり面積"/>
        <xdr:cNvSpPr txBox="1"/>
      </xdr:nvSpPr>
      <xdr:spPr>
        <a:xfrm>
          <a:off x="9391727" y="1346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2" name="直線コネクタ 27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3" name="テキスト ボックス 272"/>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4" name="直線コネクタ 27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5" name="テキスト ボックス 27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6" name="直線コネクタ 27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7" name="テキスト ボックス 27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8" name="直線コネクタ 27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9" name="テキスト ボックス 27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1" name="テキスト ボックス 28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83" name="直線コネクタ 282"/>
        <xdr:cNvCxnSpPr/>
      </xdr:nvCxnSpPr>
      <xdr:spPr>
        <a:xfrm flipV="1">
          <a:off x="4634865"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284" name="【港湾・漁港】&#10;有形固定資産減価償却率最小値テキスト"/>
        <xdr:cNvSpPr txBox="1"/>
      </xdr:nvSpPr>
      <xdr:spPr>
        <a:xfrm>
          <a:off x="47244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285" name="直線コネクタ 284"/>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286"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287" name="直線コネクタ 286"/>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92981</xdr:rowOff>
    </xdr:from>
    <xdr:ext cx="405111" cy="259045"/>
    <xdr:sp macro="" textlink="">
      <xdr:nvSpPr>
        <xdr:cNvPr id="288" name="【港湾・漁港】&#10;有形固定資産減価償却率平均値テキスト"/>
        <xdr:cNvSpPr txBox="1"/>
      </xdr:nvSpPr>
      <xdr:spPr>
        <a:xfrm>
          <a:off x="4724400" y="17409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289" name="フローチャート : 判断 288"/>
        <xdr:cNvSpPr/>
      </xdr:nvSpPr>
      <xdr:spPr>
        <a:xfrm>
          <a:off x="4584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290" name="フローチャート : 判断 289"/>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82550</xdr:rowOff>
    </xdr:from>
    <xdr:to>
      <xdr:col>5</xdr:col>
      <xdr:colOff>409575</xdr:colOff>
      <xdr:row>102</xdr:row>
      <xdr:rowOff>12700</xdr:rowOff>
    </xdr:to>
    <xdr:sp macro="" textlink="">
      <xdr:nvSpPr>
        <xdr:cNvPr id="296" name="円/楕円 295"/>
        <xdr:cNvSpPr/>
      </xdr:nvSpPr>
      <xdr:spPr>
        <a:xfrm>
          <a:off x="3746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148099</xdr:rowOff>
    </xdr:from>
    <xdr:ext cx="405111" cy="259045"/>
    <xdr:sp macro="" textlink="">
      <xdr:nvSpPr>
        <xdr:cNvPr id="297" name="n_1aveValue【港湾・漁港】&#10;有形固定資産減価償却率"/>
        <xdr:cNvSpPr txBox="1"/>
      </xdr:nvSpPr>
      <xdr:spPr>
        <a:xfrm>
          <a:off x="3582043" y="171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3827</xdr:rowOff>
    </xdr:from>
    <xdr:ext cx="405111" cy="259045"/>
    <xdr:sp macro="" textlink="">
      <xdr:nvSpPr>
        <xdr:cNvPr id="298" name="n_1mainValue【港湾・漁港】&#10;有形固定資産減価償却率"/>
        <xdr:cNvSpPr txBox="1"/>
      </xdr:nvSpPr>
      <xdr:spPr>
        <a:xfrm>
          <a:off x="3582043"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654,900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9" name="直線コネクタ 3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0" name="テキスト ボックス 3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1" name="直線コネクタ 3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2" name="テキスト ボックス 31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3" name="直線コネクタ 3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4" name="テキスト ボックス 3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5" name="直線コネクタ 3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6" name="テキスト ボックス 3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7" name="直線コネクタ 3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8" name="テキスト ボックス 31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0" name="テキスト ボックス 31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22" name="直線コネクタ 321"/>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23"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24" name="直線コネクタ 323"/>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5"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6" name="直線コネクタ 325"/>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27" name="【港湾・漁港】&#10;一人当たり有形固定資産（償却資産）額平均値テキスト"/>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28" name="フローチャート : 判断 327"/>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29" name="フローチャート : 判断 328"/>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0" name="テキスト ボックス 3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1" name="テキスト ボックス 3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2" name="テキスト ボックス 3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3" name="テキスト ボックス 3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4" name="テキスト ボックス 3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87488</xdr:rowOff>
    </xdr:from>
    <xdr:to>
      <xdr:col>14</xdr:col>
      <xdr:colOff>79375</xdr:colOff>
      <xdr:row>104</xdr:row>
      <xdr:rowOff>17638</xdr:rowOff>
    </xdr:to>
    <xdr:sp macro="" textlink="">
      <xdr:nvSpPr>
        <xdr:cNvPr id="335" name="円/楕円 334"/>
        <xdr:cNvSpPr/>
      </xdr:nvSpPr>
      <xdr:spPr>
        <a:xfrm>
          <a:off x="9588500" y="177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102</xdr:row>
      <xdr:rowOff>17431</xdr:rowOff>
    </xdr:from>
    <xdr:ext cx="599010" cy="259045"/>
    <xdr:sp macro="" textlink="">
      <xdr:nvSpPr>
        <xdr:cNvPr id="336" name="n_1aveValue【港湾・漁港】&#10;一人当たり有形固定資産（償却資産）額"/>
        <xdr:cNvSpPr txBox="1"/>
      </xdr:nvSpPr>
      <xdr:spPr>
        <a:xfrm>
          <a:off x="9327094" y="1750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104</xdr:row>
      <xdr:rowOff>8765</xdr:rowOff>
    </xdr:from>
    <xdr:ext cx="599010" cy="259045"/>
    <xdr:sp macro="" textlink="">
      <xdr:nvSpPr>
        <xdr:cNvPr id="337" name="n_1mainValue【港湾・漁港】&#10;一人当たり有形固定資産（償却資産）額"/>
        <xdr:cNvSpPr txBox="1"/>
      </xdr:nvSpPr>
      <xdr:spPr>
        <a:xfrm>
          <a:off x="9327094" y="1783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228,704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8" name="テキスト ボックス 34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9" name="直線コネクタ 34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0" name="テキスト ボックス 34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1" name="直線コネクタ 35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2" name="テキスト ボックス 35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3" name="直線コネクタ 35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4" name="テキスト ボックス 35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5" name="直線コネクタ 35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6" name="テキスト ボックス 35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7" name="直線コネクタ 35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8" name="テキスト ボックス 35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0" name="テキスト ボックス 3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62" name="直線コネクタ 361"/>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63"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64" name="直線コネクタ 363"/>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5"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6" name="直線コネクタ 365"/>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67"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68" name="フローチャート : 判断 367"/>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69" name="フローチャート : 判断 368"/>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0" name="テキスト ボックス 3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1" name="テキスト ボックス 3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2" name="テキスト ボックス 3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3" name="テキスト ボックス 3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4" name="テキスト ボックス 3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2540</xdr:rowOff>
    </xdr:from>
    <xdr:to>
      <xdr:col>22</xdr:col>
      <xdr:colOff>415925</xdr:colOff>
      <xdr:row>36</xdr:row>
      <xdr:rowOff>104140</xdr:rowOff>
    </xdr:to>
    <xdr:sp macro="" textlink="">
      <xdr:nvSpPr>
        <xdr:cNvPr id="375" name="円/楕円 374"/>
        <xdr:cNvSpPr/>
      </xdr:nvSpPr>
      <xdr:spPr>
        <a:xfrm>
          <a:off x="1543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76"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120667</xdr:rowOff>
    </xdr:from>
    <xdr:ext cx="405111" cy="259045"/>
    <xdr:sp macro="" textlink="">
      <xdr:nvSpPr>
        <xdr:cNvPr id="377" name="n_1mainValue【認定こども園・幼稚園・保育所】&#10;有形固定資産減価償却率"/>
        <xdr:cNvSpPr txBox="1"/>
      </xdr:nvSpPr>
      <xdr:spPr>
        <a:xfrm>
          <a:off x="15266043"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99" name="直線コネクタ 398"/>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400"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401" name="直線コネクタ 400"/>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02"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03" name="直線コネクタ 402"/>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04"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5" name="フローチャート : 判断 404"/>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06" name="フローチャート : 判断 405"/>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27686</xdr:rowOff>
    </xdr:from>
    <xdr:to>
      <xdr:col>31</xdr:col>
      <xdr:colOff>85725</xdr:colOff>
      <xdr:row>38</xdr:row>
      <xdr:rowOff>129286</xdr:rowOff>
    </xdr:to>
    <xdr:sp macro="" textlink="">
      <xdr:nvSpPr>
        <xdr:cNvPr id="412" name="円/楕円 411"/>
        <xdr:cNvSpPr/>
      </xdr:nvSpPr>
      <xdr:spPr>
        <a:xfrm>
          <a:off x="21272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106697</xdr:rowOff>
    </xdr:from>
    <xdr:ext cx="469744" cy="259045"/>
    <xdr:sp macro="" textlink="">
      <xdr:nvSpPr>
        <xdr:cNvPr id="413"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145813</xdr:rowOff>
    </xdr:from>
    <xdr:ext cx="469744" cy="259045"/>
    <xdr:sp macro="" textlink="">
      <xdr:nvSpPr>
        <xdr:cNvPr id="414" name="n_1mainValue【認定こども園・幼稚園・保育所】&#10;一人当たり面積"/>
        <xdr:cNvSpPr txBox="1"/>
      </xdr:nvSpPr>
      <xdr:spPr>
        <a:xfrm>
          <a:off x="21075727" y="63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5" name="テキスト ボックス 42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6" name="直線コネクタ 42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7" name="テキスト ボックス 42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8" name="直線コネクタ 42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9" name="テキスト ボックス 42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0" name="直線コネクタ 42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1" name="テキスト ボックス 43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2" name="直線コネクタ 43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3" name="テキスト ボックス 43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5" name="テキスト ボックス 4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7" name="直線コネクタ 436"/>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38"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39" name="直線コネクタ 438"/>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40"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41" name="直線コネクタ 440"/>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2"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3" name="フローチャート : 判断 442"/>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4" name="フローチャート : 判断 443"/>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79502</xdr:rowOff>
    </xdr:from>
    <xdr:to>
      <xdr:col>22</xdr:col>
      <xdr:colOff>415925</xdr:colOff>
      <xdr:row>57</xdr:row>
      <xdr:rowOff>9652</xdr:rowOff>
    </xdr:to>
    <xdr:sp macro="" textlink="">
      <xdr:nvSpPr>
        <xdr:cNvPr id="450" name="円/楕円 449"/>
        <xdr:cNvSpPr/>
      </xdr:nvSpPr>
      <xdr:spPr>
        <a:xfrm>
          <a:off x="15430500" y="96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451"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26179</xdr:rowOff>
    </xdr:from>
    <xdr:ext cx="405111" cy="259045"/>
    <xdr:sp macro="" textlink="">
      <xdr:nvSpPr>
        <xdr:cNvPr id="452" name="n_1mainValue【学校施設】&#10;有形固定資産減価償却率"/>
        <xdr:cNvSpPr txBox="1"/>
      </xdr:nvSpPr>
      <xdr:spPr>
        <a:xfrm>
          <a:off x="15266043" y="945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3" name="正方形/長方形 4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4" name="正方形/長方形 4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5" name="正方形/長方形 4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6" name="正方形/長方形 4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7" name="正方形/長方形 4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8" name="正方形/長方形 4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9" name="正方形/長方形 4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0" name="正方形/長方形 4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1" name="テキスト ボックス 4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2" name="直線コネクタ 4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3" name="直線コネクタ 46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4" name="テキスト ボックス 46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5" name="直線コネクタ 46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6" name="テキスト ボックス 46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7" name="直線コネクタ 46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8" name="テキスト ボックス 46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9" name="直線コネクタ 46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0" name="テキスト ボックス 46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1" name="直線コネクタ 47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2" name="テキスト ボックス 47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4" name="テキスト ボックス 47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6" name="直線コネクタ 475"/>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7"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78" name="直線コネクタ 477"/>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79"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80" name="直線コネクタ 479"/>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81"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82" name="フローチャート : 判断 481"/>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83" name="フローチャート : 判断 482"/>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105981</xdr:rowOff>
    </xdr:from>
    <xdr:to>
      <xdr:col>31</xdr:col>
      <xdr:colOff>85725</xdr:colOff>
      <xdr:row>62</xdr:row>
      <xdr:rowOff>36131</xdr:rowOff>
    </xdr:to>
    <xdr:sp macro="" textlink="">
      <xdr:nvSpPr>
        <xdr:cNvPr id="489" name="円/楕円 488"/>
        <xdr:cNvSpPr/>
      </xdr:nvSpPr>
      <xdr:spPr>
        <a:xfrm>
          <a:off x="21272500" y="1056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490"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27258</xdr:rowOff>
    </xdr:from>
    <xdr:ext cx="469744" cy="259045"/>
    <xdr:sp macro="" textlink="">
      <xdr:nvSpPr>
        <xdr:cNvPr id="491" name="n_1main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02" name="テキスト ボックス 5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4" name="テキスト ボックス 5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12" name="テキスト ボックス 5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516" name="直線コネクタ 515"/>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517"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518" name="直線コネクタ 517"/>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1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20" name="直線コネクタ 51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521"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522" name="フローチャート : 判断 521"/>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523" name="フローチャート : 判断 522"/>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25400</xdr:rowOff>
    </xdr:from>
    <xdr:to>
      <xdr:col>22</xdr:col>
      <xdr:colOff>415925</xdr:colOff>
      <xdr:row>83</xdr:row>
      <xdr:rowOff>127000</xdr:rowOff>
    </xdr:to>
    <xdr:sp macro="" textlink="">
      <xdr:nvSpPr>
        <xdr:cNvPr id="529" name="円/楕円 528"/>
        <xdr:cNvSpPr/>
      </xdr:nvSpPr>
      <xdr:spPr>
        <a:xfrm>
          <a:off x="15430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530"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143527</xdr:rowOff>
    </xdr:from>
    <xdr:ext cx="405111" cy="259045"/>
    <xdr:sp macro="" textlink="">
      <xdr:nvSpPr>
        <xdr:cNvPr id="531" name="n_1mainValue【児童館】&#10;有形固定資産減価償却率"/>
        <xdr:cNvSpPr txBox="1"/>
      </xdr:nvSpPr>
      <xdr:spPr>
        <a:xfrm>
          <a:off x="15266043"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42" name="直線コネクタ 5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3" name="テキスト ボックス 5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4" name="直線コネクタ 5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5" name="テキスト ボックス 5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6" name="直線コネクタ 5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7" name="テキスト ボックス 5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8" name="直線コネクタ 5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9" name="テキスト ボックス 5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0" name="直線コネクタ 5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1" name="テキスト ボックス 5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53" name="直線コネクタ 552"/>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54"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55" name="直線コネクタ 554"/>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6"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7" name="直線コネクタ 556"/>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58"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59" name="フローチャート : 判断 558"/>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60" name="フローチャート : 判断 559"/>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1" name="テキスト ボックス 5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2" name="テキスト ボックス 5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3" name="テキスト ボックス 5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4" name="テキスト ボックス 5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5" name="テキスト ボックス 5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90170</xdr:rowOff>
    </xdr:from>
    <xdr:to>
      <xdr:col>31</xdr:col>
      <xdr:colOff>85725</xdr:colOff>
      <xdr:row>84</xdr:row>
      <xdr:rowOff>20320</xdr:rowOff>
    </xdr:to>
    <xdr:sp macro="" textlink="">
      <xdr:nvSpPr>
        <xdr:cNvPr id="566" name="円/楕円 565"/>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105427</xdr:rowOff>
    </xdr:from>
    <xdr:ext cx="469744" cy="259045"/>
    <xdr:sp macro="" textlink="">
      <xdr:nvSpPr>
        <xdr:cNvPr id="567" name="n_1ave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11447</xdr:rowOff>
    </xdr:from>
    <xdr:ext cx="469744" cy="259045"/>
    <xdr:sp macro="" textlink="">
      <xdr:nvSpPr>
        <xdr:cNvPr id="568" name="n_1mainValue【児童館】&#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9" name="正方形/長方形 5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0" name="正方形/長方形 5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1" name="正方形/長方形 5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2" name="正方形/長方形 5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3" name="正方形/長方形 5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4" name="正方形/長方形 5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5" name="正方形/長方形 5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6" name="正方形/長方形 5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7" name="テキスト ボックス 5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8" name="直線コネクタ 5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9" name="テキスト ボックス 57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80" name="直線コネクタ 57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81" name="テキスト ボックス 58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82" name="直線コネクタ 58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83" name="テキスト ボックス 58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4" name="直線コネクタ 58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5" name="テキスト ボックス 58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6" name="直線コネクタ 58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7" name="テキスト ボックス 58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8" name="直線コネクタ 58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9" name="テキスト ボックス 58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0" name="直線コネクタ 58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91" name="テキスト ボックス 59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2" name="直線コネクタ 5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3" name="テキスト ボックス 5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95" name="直線コネクタ 594"/>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96"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97" name="直線コネクタ 596"/>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98"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99" name="直線コネクタ 598"/>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600"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601" name="フローチャート : 判断 60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602" name="フローチャート : 判断 601"/>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3" name="テキスト ボックス 6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4" name="テキスト ボックス 6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5" name="テキスト ボックス 6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6" name="テキスト ボックス 6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7" name="テキスト ボックス 6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84182</xdr:rowOff>
    </xdr:from>
    <xdr:to>
      <xdr:col>22</xdr:col>
      <xdr:colOff>415925</xdr:colOff>
      <xdr:row>105</xdr:row>
      <xdr:rowOff>14332</xdr:rowOff>
    </xdr:to>
    <xdr:sp macro="" textlink="">
      <xdr:nvSpPr>
        <xdr:cNvPr id="608" name="円/楕円 607"/>
        <xdr:cNvSpPr/>
      </xdr:nvSpPr>
      <xdr:spPr>
        <a:xfrm>
          <a:off x="15430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21063</xdr:rowOff>
    </xdr:from>
    <xdr:ext cx="405111" cy="259045"/>
    <xdr:sp macro="" textlink="">
      <xdr:nvSpPr>
        <xdr:cNvPr id="609" name="n_1aveValue【公民館】&#10;有形固定資産減価償却率"/>
        <xdr:cNvSpPr txBox="1"/>
      </xdr:nvSpPr>
      <xdr:spPr>
        <a:xfrm>
          <a:off x="15266043"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5459</xdr:rowOff>
    </xdr:from>
    <xdr:ext cx="405111" cy="259045"/>
    <xdr:sp macro="" textlink="">
      <xdr:nvSpPr>
        <xdr:cNvPr id="610" name="n_1mainValue【公民館】&#10;有形固定資産減価償却率"/>
        <xdr:cNvSpPr txBox="1"/>
      </xdr:nvSpPr>
      <xdr:spPr>
        <a:xfrm>
          <a:off x="15266043"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1" name="正方形/長方形 6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2" name="正方形/長方形 6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3" name="正方形/長方形 6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4" name="正方形/長方形 6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5" name="正方形/長方形 6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6" name="正方形/長方形 6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7" name="正方形/長方形 6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8" name="正方形/長方形 6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9" name="テキスト ボックス 6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0" name="直線コネクタ 6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21" name="直線コネクタ 62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2" name="テキスト ボックス 62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3" name="直線コネクタ 62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4" name="テキスト ボックス 62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5" name="直線コネクタ 62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6" name="テキスト ボックス 62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7" name="直線コネクタ 62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8" name="テキスト ボックス 62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9" name="直線コネクタ 6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0" name="テキスト ボックス 6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32" name="直線コネクタ 631"/>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33"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34" name="直線コネクタ 63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35"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36" name="直線コネクタ 63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637"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38" name="フローチャート : 判断 637"/>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39" name="フローチャート : 判断 63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0" name="テキスト ボックス 6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1" name="テキスト ボックス 6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2" name="テキスト ボックス 6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3" name="テキスト ボックス 6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4" name="テキスト ボックス 6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73406</xdr:rowOff>
    </xdr:from>
    <xdr:to>
      <xdr:col>31</xdr:col>
      <xdr:colOff>85725</xdr:colOff>
      <xdr:row>105</xdr:row>
      <xdr:rowOff>3556</xdr:rowOff>
    </xdr:to>
    <xdr:sp macro="" textlink="">
      <xdr:nvSpPr>
        <xdr:cNvPr id="645" name="円/楕円 644"/>
        <xdr:cNvSpPr/>
      </xdr:nvSpPr>
      <xdr:spPr>
        <a:xfrm>
          <a:off x="21272500" y="179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17542</xdr:rowOff>
    </xdr:from>
    <xdr:ext cx="469744" cy="259045"/>
    <xdr:sp macro="" textlink="">
      <xdr:nvSpPr>
        <xdr:cNvPr id="646" name="n_1aveValue【公民館】&#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20083</xdr:rowOff>
    </xdr:from>
    <xdr:ext cx="469744" cy="259045"/>
    <xdr:sp macro="" textlink="">
      <xdr:nvSpPr>
        <xdr:cNvPr id="647" name="n_1mainValue【公民館】&#10;一人当たり面積"/>
        <xdr:cNvSpPr txBox="1"/>
      </xdr:nvSpPr>
      <xdr:spPr>
        <a:xfrm>
          <a:off x="21075727" y="1767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これらの施設の中でも、道路・橋りょう・トンネル等の生活インフラ資産、幼稚園・保育所・学校施設については類似団体数値と比べ大きく上回っている。生活インフラ施設は市民が生活する上で必要不可欠のものであるが、幼稚園・保育所や学校等の施設は、昭和</a:t>
          </a:r>
          <a:r>
            <a:rPr kumimoji="1" lang="en-US" altLang="ja-JP" sz="1300">
              <a:solidFill>
                <a:schemeClr val="dk1"/>
              </a:solidFill>
              <a:effectLst/>
              <a:latin typeface="+mn-lt"/>
              <a:ea typeface="+mn-ea"/>
              <a:cs typeface="+mn-cs"/>
            </a:rPr>
            <a:t>40</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年代にかけて、全国的に進められた非木造校舎への増改築により建築されたものが多く老朽化が進んでいる。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今後については、当市の将来を見据えて統廃合・複合施設にするなどして検討していく必要がある。</a:t>
          </a:r>
          <a:endParaRPr lang="ja-JP" altLang="ja-JP" sz="13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35,245
35,071
132.68
20,691,248
20,377,433
86,798
11,326,553
21,611,041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87.4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137721</xdr:rowOff>
    </xdr:from>
    <xdr:ext cx="405111" cy="259045"/>
    <xdr:sp macro="" textlink="">
      <xdr:nvSpPr>
        <xdr:cNvPr id="66"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115207</xdr:rowOff>
    </xdr:from>
    <xdr:to>
      <xdr:col>5</xdr:col>
      <xdr:colOff>409575</xdr:colOff>
      <xdr:row>38</xdr:row>
      <xdr:rowOff>45357</xdr:rowOff>
    </xdr:to>
    <xdr:sp macro="" textlink="">
      <xdr:nvSpPr>
        <xdr:cNvPr id="72" name="円/楕円 71"/>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61884</xdr:rowOff>
    </xdr:from>
    <xdr:ext cx="405111" cy="259045"/>
    <xdr:sp macro="" textlink="">
      <xdr:nvSpPr>
        <xdr:cNvPr id="73" name="n_1mainValue【図書館】&#10;有形固定資産減価償却率"/>
        <xdr:cNvSpPr txBox="1"/>
      </xdr:nvSpPr>
      <xdr:spPr>
        <a:xfrm>
          <a:off x="3582043"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92528</xdr:rowOff>
    </xdr:from>
    <xdr:to>
      <xdr:col>15</xdr:col>
      <xdr:colOff>180340</xdr:colOff>
      <xdr:row>42</xdr:row>
      <xdr:rowOff>157843</xdr:rowOff>
    </xdr:to>
    <xdr:cxnSp macro="">
      <xdr:nvCxnSpPr>
        <xdr:cNvPr id="100" name="直線コネクタ 99"/>
        <xdr:cNvCxnSpPr/>
      </xdr:nvCxnSpPr>
      <xdr:spPr>
        <a:xfrm flipV="1">
          <a:off x="10476865" y="5921828"/>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161670</xdr:rowOff>
    </xdr:from>
    <xdr:ext cx="469744" cy="259045"/>
    <xdr:sp macro="" textlink="">
      <xdr:nvSpPr>
        <xdr:cNvPr id="101" name="【図書館】&#10;一人当たり面積最小値テキスト"/>
        <xdr:cNvSpPr txBox="1"/>
      </xdr:nvSpPr>
      <xdr:spPr>
        <a:xfrm>
          <a:off x="105664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157843</xdr:rowOff>
    </xdr:from>
    <xdr:to>
      <xdr:col>15</xdr:col>
      <xdr:colOff>269875</xdr:colOff>
      <xdr:row>42</xdr:row>
      <xdr:rowOff>157843</xdr:rowOff>
    </xdr:to>
    <xdr:cxnSp macro="">
      <xdr:nvCxnSpPr>
        <xdr:cNvPr id="102" name="直線コネクタ 101"/>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39205</xdr:rowOff>
    </xdr:from>
    <xdr:ext cx="469744" cy="259045"/>
    <xdr:sp macro="" textlink="">
      <xdr:nvSpPr>
        <xdr:cNvPr id="103" name="【図書館】&#10;一人当たり面積最大値テキスト"/>
        <xdr:cNvSpPr txBox="1"/>
      </xdr:nvSpPr>
      <xdr:spPr>
        <a:xfrm>
          <a:off x="10566400" y="569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34</xdr:row>
      <xdr:rowOff>92528</xdr:rowOff>
    </xdr:from>
    <xdr:to>
      <xdr:col>15</xdr:col>
      <xdr:colOff>269875</xdr:colOff>
      <xdr:row>34</xdr:row>
      <xdr:rowOff>92528</xdr:rowOff>
    </xdr:to>
    <xdr:cxnSp macro="">
      <xdr:nvCxnSpPr>
        <xdr:cNvPr id="104" name="直線コネクタ 103"/>
        <xdr:cNvCxnSpPr/>
      </xdr:nvCxnSpPr>
      <xdr:spPr>
        <a:xfrm>
          <a:off x="10388600" y="592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167112</xdr:rowOff>
    </xdr:from>
    <xdr:ext cx="469744" cy="259045"/>
    <xdr:sp macro="" textlink="">
      <xdr:nvSpPr>
        <xdr:cNvPr id="105" name="【図書館】&#10;一人当たり面積平均値テキスト"/>
        <xdr:cNvSpPr txBox="1"/>
      </xdr:nvSpPr>
      <xdr:spPr>
        <a:xfrm>
          <a:off x="10566400" y="6682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17235</xdr:rowOff>
    </xdr:from>
    <xdr:to>
      <xdr:col>15</xdr:col>
      <xdr:colOff>231775</xdr:colOff>
      <xdr:row>39</xdr:row>
      <xdr:rowOff>118835</xdr:rowOff>
    </xdr:to>
    <xdr:sp macro="" textlink="">
      <xdr:nvSpPr>
        <xdr:cNvPr id="106" name="フローチャート : 判断 105"/>
        <xdr:cNvSpPr/>
      </xdr:nvSpPr>
      <xdr:spPr>
        <a:xfrm>
          <a:off x="10426700" y="670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107043</xdr:rowOff>
    </xdr:from>
    <xdr:to>
      <xdr:col>14</xdr:col>
      <xdr:colOff>79375</xdr:colOff>
      <xdr:row>39</xdr:row>
      <xdr:rowOff>37193</xdr:rowOff>
    </xdr:to>
    <xdr:sp macro="" textlink="">
      <xdr:nvSpPr>
        <xdr:cNvPr id="107" name="フローチャート : 判断 106"/>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28320</xdr:rowOff>
    </xdr:from>
    <xdr:ext cx="469744" cy="259045"/>
    <xdr:sp macro="" textlink="">
      <xdr:nvSpPr>
        <xdr:cNvPr id="108" name="n_1aveValue【図書館】&#10;一人当たり面積"/>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115207</xdr:rowOff>
    </xdr:from>
    <xdr:to>
      <xdr:col>14</xdr:col>
      <xdr:colOff>79375</xdr:colOff>
      <xdr:row>34</xdr:row>
      <xdr:rowOff>45357</xdr:rowOff>
    </xdr:to>
    <xdr:sp macro="" textlink="">
      <xdr:nvSpPr>
        <xdr:cNvPr id="114" name="円/楕円 113"/>
        <xdr:cNvSpPr/>
      </xdr:nvSpPr>
      <xdr:spPr>
        <a:xfrm>
          <a:off x="9588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61884</xdr:rowOff>
    </xdr:from>
    <xdr:ext cx="469744" cy="259045"/>
    <xdr:sp macro="" textlink="">
      <xdr:nvSpPr>
        <xdr:cNvPr id="115" name="n_1mainValue【図書館】&#10;一人当たり面積"/>
        <xdr:cNvSpPr txBox="1"/>
      </xdr:nvSpPr>
      <xdr:spPr>
        <a:xfrm>
          <a:off x="9391727" y="554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40" name="直線コネクタ 139"/>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41"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2" name="直線コネクタ 141"/>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3"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4" name="直線コネクタ 14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5"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6" name="フローチャート : 判断 145"/>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7" name="フローチャート : 判断 146"/>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139717</xdr:rowOff>
    </xdr:from>
    <xdr:ext cx="405111" cy="259045"/>
    <xdr:sp macro="" textlink="">
      <xdr:nvSpPr>
        <xdr:cNvPr id="148"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74930</xdr:rowOff>
    </xdr:from>
    <xdr:to>
      <xdr:col>5</xdr:col>
      <xdr:colOff>409575</xdr:colOff>
      <xdr:row>61</xdr:row>
      <xdr:rowOff>5080</xdr:rowOff>
    </xdr:to>
    <xdr:sp macro="" textlink="">
      <xdr:nvSpPr>
        <xdr:cNvPr id="154" name="円/楕円 153"/>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167657</xdr:rowOff>
    </xdr:from>
    <xdr:ext cx="405111" cy="259045"/>
    <xdr:sp macro="" textlink="">
      <xdr:nvSpPr>
        <xdr:cNvPr id="155" name="n_1mainValue【体育館・プール】&#10;有形固定資産減価償却率"/>
        <xdr:cNvSpPr txBox="1"/>
      </xdr:nvSpPr>
      <xdr:spPr>
        <a:xfrm>
          <a:off x="3582043"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9" name="直線コネクタ 178"/>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80"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81" name="直線コネクタ 180"/>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2"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3" name="直線コネクタ 182"/>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4"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5" name="フローチャート : 判断 184"/>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6" name="フローチャート : 判断 185"/>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133367</xdr:rowOff>
    </xdr:from>
    <xdr:ext cx="469744" cy="259045"/>
    <xdr:sp macro="" textlink="">
      <xdr:nvSpPr>
        <xdr:cNvPr id="187" name="n_1aveValue【体育館・プール】&#10;一人当たり面積"/>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122555</xdr:rowOff>
    </xdr:from>
    <xdr:to>
      <xdr:col>14</xdr:col>
      <xdr:colOff>79375</xdr:colOff>
      <xdr:row>60</xdr:row>
      <xdr:rowOff>52705</xdr:rowOff>
    </xdr:to>
    <xdr:sp macro="" textlink="">
      <xdr:nvSpPr>
        <xdr:cNvPr id="193" name="円/楕円 192"/>
        <xdr:cNvSpPr/>
      </xdr:nvSpPr>
      <xdr:spPr>
        <a:xfrm>
          <a:off x="9588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69232</xdr:rowOff>
    </xdr:from>
    <xdr:ext cx="469744" cy="259045"/>
    <xdr:sp macro="" textlink="">
      <xdr:nvSpPr>
        <xdr:cNvPr id="194" name="n_1mainValue【体育館・プール】&#10;一人当たり面積"/>
        <xdr:cNvSpPr txBox="1"/>
      </xdr:nvSpPr>
      <xdr:spPr>
        <a:xfrm>
          <a:off x="9391727" y="1001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5" name="テキスト ボックス 21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7" name="テキスト ボックス 21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9" name="直線コネクタ 218"/>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20"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21" name="直線コネクタ 220"/>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2"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3" name="直線コネクタ 222"/>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4"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5" name="フローチャート : 判断 224"/>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6" name="フローチャート : 判断 225"/>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121938</xdr:rowOff>
    </xdr:from>
    <xdr:ext cx="405111" cy="259045"/>
    <xdr:sp macro="" textlink="">
      <xdr:nvSpPr>
        <xdr:cNvPr id="227" name="n_1aveValue【福祉施設】&#10;有形固定資産減価償却率"/>
        <xdr:cNvSpPr txBox="1"/>
      </xdr:nvSpPr>
      <xdr:spPr>
        <a:xfrm>
          <a:off x="3582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17780</xdr:rowOff>
    </xdr:from>
    <xdr:to>
      <xdr:col>5</xdr:col>
      <xdr:colOff>409575</xdr:colOff>
      <xdr:row>82</xdr:row>
      <xdr:rowOff>119380</xdr:rowOff>
    </xdr:to>
    <xdr:sp macro="" textlink="">
      <xdr:nvSpPr>
        <xdr:cNvPr id="233" name="円/楕円 232"/>
        <xdr:cNvSpPr/>
      </xdr:nvSpPr>
      <xdr:spPr>
        <a:xfrm>
          <a:off x="3746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135907</xdr:rowOff>
    </xdr:from>
    <xdr:ext cx="405111" cy="259045"/>
    <xdr:sp macro="" textlink="">
      <xdr:nvSpPr>
        <xdr:cNvPr id="234" name="n_1mainValue【福祉施設】&#10;有形固定資産減価償却率"/>
        <xdr:cNvSpPr txBox="1"/>
      </xdr:nvSpPr>
      <xdr:spPr>
        <a:xfrm>
          <a:off x="3582043"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5" name="直線コネクタ 24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6" name="テキスト ボックス 24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7" name="直線コネクタ 24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8" name="テキスト ボックス 24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9" name="直線コネクタ 24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0" name="テキスト ボックス 24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1" name="直線コネクタ 25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2" name="テキスト ボックス 25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3" name="直線コネクタ 25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4" name="テキスト ボックス 25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5" name="直線コネクタ 25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6" name="テキスト ボックス 25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60" name="直線コネクタ 259"/>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61"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2" name="直線コネクタ 261"/>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3"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4" name="直線コネクタ 263"/>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5"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6" name="フローチャート : 判断 265"/>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7" name="フローチャート : 判断 266"/>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68"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78739</xdr:rowOff>
    </xdr:from>
    <xdr:to>
      <xdr:col>14</xdr:col>
      <xdr:colOff>79375</xdr:colOff>
      <xdr:row>85</xdr:row>
      <xdr:rowOff>8889</xdr:rowOff>
    </xdr:to>
    <xdr:sp macro="" textlink="">
      <xdr:nvSpPr>
        <xdr:cNvPr id="274" name="円/楕円 273"/>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16</xdr:rowOff>
    </xdr:from>
    <xdr:ext cx="469744" cy="259045"/>
    <xdr:sp macro="" textlink="">
      <xdr:nvSpPr>
        <xdr:cNvPr id="275" name="n_1mainValue【福祉施設】&#10;一人当たり面積"/>
        <xdr:cNvSpPr txBox="1"/>
      </xdr:nvSpPr>
      <xdr:spPr>
        <a:xfrm>
          <a:off x="9391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6" name="直線コネクタ 2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7" name="テキスト ボックス 28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8" name="直線コネクタ 2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9" name="テキスト ボックス 2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90" name="直線コネクタ 2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1" name="テキスト ボックス 2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2" name="直線コネクタ 2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3" name="テキスト ボックス 2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4" name="直線コネクタ 2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5" name="テキスト ボックス 2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6" name="直線コネクタ 2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7" name="テキスト ボックス 29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9" name="テキスト ボックス 29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301" name="直線コネクタ 300"/>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2"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3" name="直線コネクタ 302"/>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4"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5" name="直線コネクタ 30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6"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7" name="フローチャート : 判断 306"/>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8" name="フローチャート : 判断 307"/>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309"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61323</xdr:rowOff>
    </xdr:from>
    <xdr:to>
      <xdr:col>5</xdr:col>
      <xdr:colOff>409575</xdr:colOff>
      <xdr:row>103</xdr:row>
      <xdr:rowOff>162923</xdr:rowOff>
    </xdr:to>
    <xdr:sp macro="" textlink="">
      <xdr:nvSpPr>
        <xdr:cNvPr id="315" name="円/楕円 314"/>
        <xdr:cNvSpPr/>
      </xdr:nvSpPr>
      <xdr:spPr>
        <a:xfrm>
          <a:off x="3746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8000</xdr:rowOff>
    </xdr:from>
    <xdr:ext cx="405111" cy="259045"/>
    <xdr:sp macro="" textlink="">
      <xdr:nvSpPr>
        <xdr:cNvPr id="316" name="n_1mainValue【市民会館】&#10;有形固定資産減価償却率"/>
        <xdr:cNvSpPr txBox="1"/>
      </xdr:nvSpPr>
      <xdr:spPr>
        <a:xfrm>
          <a:off x="3582043"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4" name="正方形/長方形 3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5" name="テキスト ボックス 3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6" name="直線コネクタ 3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7" name="直線コネクタ 3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8" name="テキスト ボックス 3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9" name="直線コネクタ 3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0" name="テキスト ボックス 3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1" name="直線コネクタ 3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2" name="テキスト ボックス 3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3" name="直線コネクタ 3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4" name="テキスト ボックス 3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5" name="直線コネクタ 3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6" name="テキスト ボックス 3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7" name="直線コネクタ 3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8" name="テキスト ボックス 3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40" name="直線コネクタ 339"/>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41"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2" name="直線コネクタ 341"/>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3"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4" name="直線コネクタ 343"/>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5"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6" name="フローチャート : 判断 345"/>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7" name="フローチャート : 判断 346"/>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38116</xdr:rowOff>
    </xdr:from>
    <xdr:ext cx="469744" cy="259045"/>
    <xdr:sp macro="" textlink="">
      <xdr:nvSpPr>
        <xdr:cNvPr id="348" name="n_1ave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135889</xdr:rowOff>
    </xdr:from>
    <xdr:to>
      <xdr:col>14</xdr:col>
      <xdr:colOff>79375</xdr:colOff>
      <xdr:row>105</xdr:row>
      <xdr:rowOff>66039</xdr:rowOff>
    </xdr:to>
    <xdr:sp macro="" textlink="">
      <xdr:nvSpPr>
        <xdr:cNvPr id="354" name="円/楕円 353"/>
        <xdr:cNvSpPr/>
      </xdr:nvSpPr>
      <xdr:spPr>
        <a:xfrm>
          <a:off x="9588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82566</xdr:rowOff>
    </xdr:from>
    <xdr:ext cx="469744" cy="259045"/>
    <xdr:sp macro="" textlink="">
      <xdr:nvSpPr>
        <xdr:cNvPr id="355" name="n_1mainValue【市民会館】&#10;一人当たり面積"/>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6" name="テキスト ボックス 36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7" name="直線コネクタ 3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8" name="テキスト ボックス 36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9" name="直線コネクタ 3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70" name="テキスト ボックス 3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1" name="直線コネクタ 3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2" name="テキスト ボックス 3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3" name="直線コネクタ 3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4" name="テキスト ボックス 3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5" name="直線コネクタ 3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6" name="テキスト ボックス 37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8" name="テキスト ボックス 3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80" name="直線コネクタ 379"/>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81"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82" name="直線コネクタ 381"/>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83"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84" name="直線コネクタ 383"/>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85"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86" name="フローチャート : 判断 385"/>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87" name="フローチャート : 判断 386"/>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45737</xdr:rowOff>
    </xdr:from>
    <xdr:ext cx="405111" cy="259045"/>
    <xdr:sp macro="" textlink="">
      <xdr:nvSpPr>
        <xdr:cNvPr id="388" name="n_1aveValue【一般廃棄物処理施設】&#10;有形固定資産減価償却率"/>
        <xdr:cNvSpPr txBox="1"/>
      </xdr:nvSpPr>
      <xdr:spPr>
        <a:xfrm>
          <a:off x="15266043"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9" name="テキスト ボックス 3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0" name="テキスト ボックス 3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1" name="テキスト ボックス 3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2" name="テキスト ボックス 3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3" name="テキスト ボックス 3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84455</xdr:rowOff>
    </xdr:from>
    <xdr:to>
      <xdr:col>22</xdr:col>
      <xdr:colOff>415925</xdr:colOff>
      <xdr:row>37</xdr:row>
      <xdr:rowOff>14605</xdr:rowOff>
    </xdr:to>
    <xdr:sp macro="" textlink="">
      <xdr:nvSpPr>
        <xdr:cNvPr id="394" name="円/楕円 393"/>
        <xdr:cNvSpPr/>
      </xdr:nvSpPr>
      <xdr:spPr>
        <a:xfrm>
          <a:off x="15430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31132</xdr:rowOff>
    </xdr:from>
    <xdr:ext cx="405111" cy="259045"/>
    <xdr:sp macro="" textlink="">
      <xdr:nvSpPr>
        <xdr:cNvPr id="395" name="n_1mainValue【一般廃棄物処理施設】&#10;有形固定資産減価償却率"/>
        <xdr:cNvSpPr txBox="1"/>
      </xdr:nvSpPr>
      <xdr:spPr>
        <a:xfrm>
          <a:off x="15266043"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120,931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6" name="直線コネクタ 40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7" name="テキスト ボックス 40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8" name="直線コネクタ 40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9" name="テキスト ボックス 40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10" name="直線コネクタ 40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11" name="テキスト ボックス 41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2" name="直線コネクタ 41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3" name="テキスト ボックス 41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5" name="テキスト ボックス 4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17" name="直線コネクタ 416"/>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8"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9" name="直線コネクタ 418"/>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20"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21" name="直線コネクタ 420"/>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422"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23" name="フローチャート : 判断 422"/>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424" name="フローチャート : 判断 423"/>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32800</xdr:rowOff>
    </xdr:from>
    <xdr:ext cx="534377" cy="259045"/>
    <xdr:sp macro="" textlink="">
      <xdr:nvSpPr>
        <xdr:cNvPr id="425" name="n_1aveValue【一般廃棄物処理施設】&#10;一人当たり有形固定資産（償却資産）額"/>
        <xdr:cNvSpPr txBox="1"/>
      </xdr:nvSpPr>
      <xdr:spPr>
        <a:xfrm>
          <a:off x="210434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41491</xdr:rowOff>
    </xdr:from>
    <xdr:to>
      <xdr:col>31</xdr:col>
      <xdr:colOff>85725</xdr:colOff>
      <xdr:row>41</xdr:row>
      <xdr:rowOff>143091</xdr:rowOff>
    </xdr:to>
    <xdr:sp macro="" textlink="">
      <xdr:nvSpPr>
        <xdr:cNvPr id="431" name="円/楕円 430"/>
        <xdr:cNvSpPr/>
      </xdr:nvSpPr>
      <xdr:spPr>
        <a:xfrm>
          <a:off x="21272500" y="707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134218</xdr:rowOff>
    </xdr:from>
    <xdr:ext cx="534377" cy="259045"/>
    <xdr:sp macro="" textlink="">
      <xdr:nvSpPr>
        <xdr:cNvPr id="432" name="n_1mainValue【一般廃棄物処理施設】&#10;一人当たり有形固定資産（償却資産）額"/>
        <xdr:cNvSpPr txBox="1"/>
      </xdr:nvSpPr>
      <xdr:spPr>
        <a:xfrm>
          <a:off x="21043411" y="716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3" name="正方形/長方形 4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4" name="正方形/長方形 4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5" name="正方形/長方形 4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6" name="正方形/長方形 4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7" name="正方形/長方形 4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8" name="正方形/長方形 4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9" name="正方形/長方形 4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0" name="正方形/長方形 4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1" name="テキスト ボックス 4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2" name="直線コネクタ 4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3" name="テキスト ボックス 44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4" name="直線コネクタ 44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5" name="テキスト ボックス 44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6" name="直線コネクタ 44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7" name="テキスト ボックス 44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8" name="直線コネクタ 44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9" name="テキスト ボックス 44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50" name="直線コネクタ 44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1" name="テキスト ボックス 45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2" name="直線コネクタ 45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53" name="テキスト ボックス 45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5" name="テキスト ボックス 4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59</xdr:row>
      <xdr:rowOff>28575</xdr:rowOff>
    </xdr:from>
    <xdr:to>
      <xdr:col>23</xdr:col>
      <xdr:colOff>516889</xdr:colOff>
      <xdr:row>63</xdr:row>
      <xdr:rowOff>91440</xdr:rowOff>
    </xdr:to>
    <xdr:cxnSp macro="">
      <xdr:nvCxnSpPr>
        <xdr:cNvPr id="457" name="直線コネクタ 456"/>
        <xdr:cNvCxnSpPr/>
      </xdr:nvCxnSpPr>
      <xdr:spPr>
        <a:xfrm flipV="1">
          <a:off x="16318864" y="10144125"/>
          <a:ext cx="0" cy="748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458" name="【保健センター・保健所】&#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459" name="直線コネクタ 458"/>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146702</xdr:rowOff>
    </xdr:from>
    <xdr:ext cx="405111" cy="259045"/>
    <xdr:sp macro="" textlink="">
      <xdr:nvSpPr>
        <xdr:cNvPr id="460" name="【保健センター・保健所】&#10;有形固定資産減価償却率最大値テキスト"/>
        <xdr:cNvSpPr txBox="1"/>
      </xdr:nvSpPr>
      <xdr:spPr>
        <a:xfrm>
          <a:off x="16408400" y="9919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59</xdr:row>
      <xdr:rowOff>28575</xdr:rowOff>
    </xdr:from>
    <xdr:to>
      <xdr:col>23</xdr:col>
      <xdr:colOff>606425</xdr:colOff>
      <xdr:row>59</xdr:row>
      <xdr:rowOff>28575</xdr:rowOff>
    </xdr:to>
    <xdr:cxnSp macro="">
      <xdr:nvCxnSpPr>
        <xdr:cNvPr id="461" name="直線コネクタ 460"/>
        <xdr:cNvCxnSpPr/>
      </xdr:nvCxnSpPr>
      <xdr:spPr>
        <a:xfrm>
          <a:off x="16230600" y="1014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89552</xdr:rowOff>
    </xdr:from>
    <xdr:ext cx="405111" cy="259045"/>
    <xdr:sp macro="" textlink="">
      <xdr:nvSpPr>
        <xdr:cNvPr id="462" name="【保健センター・保健所】&#10;有形固定資産減価償却率平均値テキスト"/>
        <xdr:cNvSpPr txBox="1"/>
      </xdr:nvSpPr>
      <xdr:spPr>
        <a:xfrm>
          <a:off x="16408400" y="10548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111125</xdr:rowOff>
    </xdr:from>
    <xdr:to>
      <xdr:col>23</xdr:col>
      <xdr:colOff>568325</xdr:colOff>
      <xdr:row>62</xdr:row>
      <xdr:rowOff>41275</xdr:rowOff>
    </xdr:to>
    <xdr:sp macro="" textlink="">
      <xdr:nvSpPr>
        <xdr:cNvPr id="463" name="フローチャート : 判断 462"/>
        <xdr:cNvSpPr/>
      </xdr:nvSpPr>
      <xdr:spPr>
        <a:xfrm>
          <a:off x="16268700" y="10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103505</xdr:rowOff>
    </xdr:from>
    <xdr:to>
      <xdr:col>22</xdr:col>
      <xdr:colOff>415925</xdr:colOff>
      <xdr:row>62</xdr:row>
      <xdr:rowOff>33655</xdr:rowOff>
    </xdr:to>
    <xdr:sp macro="" textlink="">
      <xdr:nvSpPr>
        <xdr:cNvPr id="464" name="フローチャート : 判断 463"/>
        <xdr:cNvSpPr/>
      </xdr:nvSpPr>
      <xdr:spPr>
        <a:xfrm>
          <a:off x="1543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24782</xdr:rowOff>
    </xdr:from>
    <xdr:ext cx="405111" cy="259045"/>
    <xdr:sp macro="" textlink="">
      <xdr:nvSpPr>
        <xdr:cNvPr id="465" name="n_1aveValue【保健センター・保健所】&#10;有形固定資産減価償却率"/>
        <xdr:cNvSpPr txBox="1"/>
      </xdr:nvSpPr>
      <xdr:spPr>
        <a:xfrm>
          <a:off x="15266043"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80645</xdr:rowOff>
    </xdr:from>
    <xdr:to>
      <xdr:col>22</xdr:col>
      <xdr:colOff>415925</xdr:colOff>
      <xdr:row>57</xdr:row>
      <xdr:rowOff>10795</xdr:rowOff>
    </xdr:to>
    <xdr:sp macro="" textlink="">
      <xdr:nvSpPr>
        <xdr:cNvPr id="471" name="円/楕円 470"/>
        <xdr:cNvSpPr/>
      </xdr:nvSpPr>
      <xdr:spPr>
        <a:xfrm>
          <a:off x="154305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27322</xdr:rowOff>
    </xdr:from>
    <xdr:ext cx="405111" cy="259045"/>
    <xdr:sp macro="" textlink="">
      <xdr:nvSpPr>
        <xdr:cNvPr id="472" name="n_1mainValue【保健センター・保健所】&#10;有形固定資産減価償却率"/>
        <xdr:cNvSpPr txBox="1"/>
      </xdr:nvSpPr>
      <xdr:spPr>
        <a:xfrm>
          <a:off x="15266043" y="945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83" name="直線コネクタ 4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4" name="テキスト ボックス 4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5" name="直線コネクタ 4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6" name="テキスト ボックス 4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7" name="直線コネクタ 4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8" name="テキスト ボックス 4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9" name="直線コネクタ 4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90" name="テキスト ボックス 4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91" name="直線コネクタ 4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2" name="テキスト ボックス 4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3" name="直線コネクタ 4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4" name="テキスト ボックス 4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98" name="直線コネクタ 497"/>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99"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500" name="直線コネクタ 499"/>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501"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502" name="直線コネクタ 501"/>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503"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504" name="フローチャート : 判断 503"/>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505" name="フローチャート : 判断 504"/>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41927</xdr:rowOff>
    </xdr:from>
    <xdr:ext cx="469744" cy="259045"/>
    <xdr:sp macro="" textlink="">
      <xdr:nvSpPr>
        <xdr:cNvPr id="506" name="n_1aveValue【保健センター・保健所】&#10;一人当たり面積"/>
        <xdr:cNvSpPr txBox="1"/>
      </xdr:nvSpPr>
      <xdr:spPr>
        <a:xfrm>
          <a:off x="210757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28122</xdr:rowOff>
    </xdr:from>
    <xdr:to>
      <xdr:col>31</xdr:col>
      <xdr:colOff>85725</xdr:colOff>
      <xdr:row>57</xdr:row>
      <xdr:rowOff>129722</xdr:rowOff>
    </xdr:to>
    <xdr:sp macro="" textlink="">
      <xdr:nvSpPr>
        <xdr:cNvPr id="512" name="円/楕円 511"/>
        <xdr:cNvSpPr/>
      </xdr:nvSpPr>
      <xdr:spPr>
        <a:xfrm>
          <a:off x="21272500" y="980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146249</xdr:rowOff>
    </xdr:from>
    <xdr:ext cx="469744" cy="259045"/>
    <xdr:sp macro="" textlink="">
      <xdr:nvSpPr>
        <xdr:cNvPr id="513" name="n_1mainValue【保健センター・保健所】&#10;一人当たり面積"/>
        <xdr:cNvSpPr txBox="1"/>
      </xdr:nvSpPr>
      <xdr:spPr>
        <a:xfrm>
          <a:off x="21075727" y="957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4" name="正方形/長方形 5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5" name="正方形/長方形 5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6" name="正方形/長方形 5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7" name="正方形/長方形 5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8" name="正方形/長方形 5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9" name="正方形/長方形 5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0" name="正方形/長方形 5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1" name="正方形/長方形 5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2" name="テキスト ボックス 5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3" name="直線コネクタ 5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24" name="直線コネクタ 5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25" name="テキスト ボックス 524"/>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6" name="直線コネクタ 5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7" name="テキスト ボックス 5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8" name="直線コネクタ 5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9" name="テキスト ボックス 5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30" name="直線コネクタ 5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31" name="テキスト ボックス 5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2" name="直線コネクタ 5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33" name="テキスト ボックス 53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37" name="直線コネクタ 536"/>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38"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39" name="直線コネクタ 538"/>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40"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41" name="直線コネクタ 540"/>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42"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43" name="フローチャート : 判断 542"/>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544" name="フローチャート : 判断 543"/>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34307</xdr:rowOff>
    </xdr:from>
    <xdr:ext cx="405111" cy="259045"/>
    <xdr:sp macro="" textlink="">
      <xdr:nvSpPr>
        <xdr:cNvPr id="545"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6" name="テキスト ボックス 5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7" name="テキスト ボックス 5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8" name="テキスト ボックス 5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9" name="テキスト ボックス 5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0" name="テキスト ボックス 5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158750</xdr:rowOff>
    </xdr:from>
    <xdr:to>
      <xdr:col>22</xdr:col>
      <xdr:colOff>415925</xdr:colOff>
      <xdr:row>80</xdr:row>
      <xdr:rowOff>88900</xdr:rowOff>
    </xdr:to>
    <xdr:sp macro="" textlink="">
      <xdr:nvSpPr>
        <xdr:cNvPr id="551" name="円/楕円 550"/>
        <xdr:cNvSpPr/>
      </xdr:nvSpPr>
      <xdr:spPr>
        <a:xfrm>
          <a:off x="15430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105427</xdr:rowOff>
    </xdr:from>
    <xdr:ext cx="405111" cy="259045"/>
    <xdr:sp macro="" textlink="">
      <xdr:nvSpPr>
        <xdr:cNvPr id="552" name="n_1mainValue【消防施設】&#10;有形固定資産減価償却率"/>
        <xdr:cNvSpPr txBox="1"/>
      </xdr:nvSpPr>
      <xdr:spPr>
        <a:xfrm>
          <a:off x="15266043"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3" name="正方形/長方形 5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4" name="正方形/長方形 5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5" name="正方形/長方形 5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6" name="正方形/長方形 5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7" name="正方形/長方形 5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8" name="正方形/長方形 5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9" name="正方形/長方形 5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0" name="正方形/長方形 5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1" name="テキスト ボックス 5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2" name="直線コネクタ 5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63" name="直線コネクタ 56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4" name="テキスト ボックス 56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5" name="直線コネクタ 56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6" name="テキスト ボックス 56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7" name="直線コネクタ 56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8" name="テキスト ボックス 56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9" name="直線コネクタ 56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70" name="テキスト ボックス 56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71" name="直線コネクタ 57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72" name="テキスト ボックス 57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73" name="直線コネクタ 57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4" name="テキスト ボックス 57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5" name="直線コネクタ 5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6" name="テキスト ボックス 5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78" name="直線コネクタ 577"/>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79"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80" name="直線コネクタ 579"/>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81"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82" name="直線コネクタ 581"/>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83"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84" name="フローチャート : 判断 583"/>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85" name="フローチャート : 判断 584"/>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86"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7" name="テキスト ボックス 5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8" name="テキスト ボックス 5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9" name="テキスト ボックス 5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0" name="テキスト ボックス 5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1" name="テキスト ボックス 5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592" name="円/楕円 591"/>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22877</xdr:rowOff>
    </xdr:from>
    <xdr:ext cx="469744" cy="259045"/>
    <xdr:sp macro="" textlink="">
      <xdr:nvSpPr>
        <xdr:cNvPr id="593"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4" name="正方形/長方形 5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5" name="正方形/長方形 5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6" name="正方形/長方形 5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7" name="正方形/長方形 5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8" name="正方形/長方形 5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9" name="正方形/長方形 5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0" name="正方形/長方形 5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1" name="正方形/長方形 6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2" name="テキスト ボックス 6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3" name="直線コネクタ 6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04" name="直線コネクタ 6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05" name="テキスト ボックス 60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6" name="直線コネクタ 6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7" name="テキスト ボックス 6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8" name="直線コネクタ 6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9" name="テキスト ボックス 6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0" name="直線コネクタ 6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1" name="テキスト ボックス 6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2" name="直線コネクタ 6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13" name="テキスト ボックス 61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17" name="直線コネクタ 616"/>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18"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19" name="直線コネクタ 618"/>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20"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21" name="直線コネクタ 620"/>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622"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623" name="フローチャート : 判断 622"/>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624" name="フローチャート : 判断 623"/>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132097</xdr:rowOff>
    </xdr:from>
    <xdr:ext cx="405111" cy="259045"/>
    <xdr:sp macro="" textlink="">
      <xdr:nvSpPr>
        <xdr:cNvPr id="625"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132080</xdr:rowOff>
    </xdr:from>
    <xdr:to>
      <xdr:col>22</xdr:col>
      <xdr:colOff>415925</xdr:colOff>
      <xdr:row>103</xdr:row>
      <xdr:rowOff>62230</xdr:rowOff>
    </xdr:to>
    <xdr:sp macro="" textlink="">
      <xdr:nvSpPr>
        <xdr:cNvPr id="631" name="円/楕円 630"/>
        <xdr:cNvSpPr/>
      </xdr:nvSpPr>
      <xdr:spPr>
        <a:xfrm>
          <a:off x="15430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53357</xdr:rowOff>
    </xdr:from>
    <xdr:ext cx="405111" cy="259045"/>
    <xdr:sp macro="" textlink="">
      <xdr:nvSpPr>
        <xdr:cNvPr id="632" name="n_1mainValue【庁舎】&#10;有形固定資産減価償却率"/>
        <xdr:cNvSpPr txBox="1"/>
      </xdr:nvSpPr>
      <xdr:spPr>
        <a:xfrm>
          <a:off x="15266043"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3" name="テキスト ボックス 64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4" name="直線コネクタ 6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5" name="テキスト ボックス 6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6" name="直線コネクタ 6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7" name="テキスト ボックス 6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8" name="直線コネクタ 6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9" name="テキスト ボックス 6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0" name="直線コネクタ 6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1" name="テキスト ボックス 6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2" name="直線コネクタ 6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3" name="テキスト ボックス 6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57" name="直線コネクタ 656"/>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58"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59" name="直線コネクタ 658"/>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60"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61" name="直線コネクタ 660"/>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662"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63" name="フローチャート : 判断 662"/>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64" name="フローチャート : 判断 663"/>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121938</xdr:rowOff>
    </xdr:from>
    <xdr:ext cx="469744" cy="259045"/>
    <xdr:sp macro="" textlink="">
      <xdr:nvSpPr>
        <xdr:cNvPr id="665" name="n_1aveValue【庁舎】&#10;一人当たり面積"/>
        <xdr:cNvSpPr txBox="1"/>
      </xdr:nvSpPr>
      <xdr:spPr>
        <a:xfrm>
          <a:off x="210757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63500</xdr:rowOff>
    </xdr:from>
    <xdr:to>
      <xdr:col>31</xdr:col>
      <xdr:colOff>85725</xdr:colOff>
      <xdr:row>102</xdr:row>
      <xdr:rowOff>165100</xdr:rowOff>
    </xdr:to>
    <xdr:sp macro="" textlink="">
      <xdr:nvSpPr>
        <xdr:cNvPr id="671" name="円/楕円 670"/>
        <xdr:cNvSpPr/>
      </xdr:nvSpPr>
      <xdr:spPr>
        <a:xfrm>
          <a:off x="21272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10177</xdr:rowOff>
    </xdr:from>
    <xdr:ext cx="469744" cy="259045"/>
    <xdr:sp macro="" textlink="">
      <xdr:nvSpPr>
        <xdr:cNvPr id="672" name="n_1mainValue【庁舎】&#10;一人当たり面積"/>
        <xdr:cNvSpPr txBox="1"/>
      </xdr:nvSpPr>
      <xdr:spPr>
        <a:xfrm>
          <a:off x="21075727"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これらの施設の中でも、特に保健センター・保健所について類似団体数値と比較して大きく上回っている。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当市の保健センターは昭和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年に建築され平成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年に改修を行っているが、築</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年を経過して老朽化が激しく、更新が必要な時期が来ている。中長期計画上では、平成</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年にかけて施設の更新を行う予定としている。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35,245
35,071
132.68
20,691,248
20,377,433
86,798
11,326,553
21,611,041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87.4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長引く景気低迷、過疎化による個人・法人市民税の減収、地価の下落による固定資産税の減収などから</a:t>
          </a:r>
          <a:r>
            <a:rPr kumimoji="1" lang="en-US" altLang="ja-JP" sz="1100">
              <a:solidFill>
                <a:schemeClr val="dk1"/>
              </a:solidFill>
              <a:effectLst/>
              <a:latin typeface="+mn-lt"/>
              <a:ea typeface="+mn-ea"/>
              <a:cs typeface="+mn-cs"/>
            </a:rPr>
            <a:t>0.35</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下回っている。退職者不補充等の定員管理・給与の適正化、第三者機関の補助金検討委員会による補助金の見直し、指定管理者制度の積極導入、投資的経費の抑制等、歳出の徹底的な見直しを実施する。また、税収の徴収率向上対策、債権管理室による税外債権の回収、市有財産の売却、広告事業、ふるさと納税の</a:t>
          </a:r>
          <a:r>
            <a:rPr kumimoji="1" lang="en-US" altLang="ja-JP" sz="1100">
              <a:solidFill>
                <a:schemeClr val="dk1"/>
              </a:solidFill>
              <a:effectLst/>
              <a:latin typeface="+mn-lt"/>
              <a:ea typeface="+mn-ea"/>
              <a:cs typeface="+mn-cs"/>
            </a:rPr>
            <a:t>PR</a:t>
          </a:r>
          <a:r>
            <a:rPr kumimoji="1" lang="ja-JP" altLang="ja-JP" sz="1100">
              <a:solidFill>
                <a:schemeClr val="dk1"/>
              </a:solidFill>
              <a:effectLst/>
              <a:latin typeface="+mn-lt"/>
              <a:ea typeface="+mn-ea"/>
              <a:cs typeface="+mn-cs"/>
            </a:rPr>
            <a:t>の強化等の歳入確保に努める。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115358</xdr:rowOff>
    </xdr:to>
    <xdr:cxnSp macro="">
      <xdr:nvCxnSpPr>
        <xdr:cNvPr id="68" name="直線コネクタ 67"/>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115358</xdr:rowOff>
    </xdr:to>
    <xdr:cxnSp macro="">
      <xdr:nvCxnSpPr>
        <xdr:cNvPr id="71" name="直線コネクタ 70"/>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135467</xdr:rowOff>
    </xdr:to>
    <xdr:cxnSp macro="">
      <xdr:nvCxnSpPr>
        <xdr:cNvPr id="74" name="直線コネクタ 73"/>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135467</xdr:rowOff>
    </xdr:to>
    <xdr:cxnSp macro="">
      <xdr:nvCxnSpPr>
        <xdr:cNvPr id="77" name="直線コネクタ 76"/>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9" name="円/楕円 88"/>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0" name="テキスト ボックス 89"/>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経常収支比率は、平成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％台で推移し、</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94.9</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上回っている。人件費・扶助費・公債費の義務的経費については、いずれも類似団体平均を下回っているが比率が高くなっているのは、市で自治体病院を抱えることによる繰出金や公共下水道の整備率が高いことに伴い公共下水道事業会計へ公債費の繰出金が多くなっているためである。今後、経常経費の中で構成比が大きい人件費については、退職者不補充等の定員適正管理により抑制に努め、繰出金については、全ての特別会計で経費支出の効率化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152944</xdr:rowOff>
    </xdr:from>
    <xdr:to>
      <xdr:col>7</xdr:col>
      <xdr:colOff>152400</xdr:colOff>
      <xdr:row>60</xdr:row>
      <xdr:rowOff>159838</xdr:rowOff>
    </xdr:to>
    <xdr:cxnSp macro="">
      <xdr:nvCxnSpPr>
        <xdr:cNvPr id="133" name="直線コネクタ 132"/>
        <xdr:cNvCxnSpPr/>
      </xdr:nvCxnSpPr>
      <xdr:spPr>
        <a:xfrm>
          <a:off x="4114800" y="1043994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152944</xdr:rowOff>
    </xdr:from>
    <xdr:to>
      <xdr:col>6</xdr:col>
      <xdr:colOff>0</xdr:colOff>
      <xdr:row>61</xdr:row>
      <xdr:rowOff>9072</xdr:rowOff>
    </xdr:to>
    <xdr:cxnSp macro="">
      <xdr:nvCxnSpPr>
        <xdr:cNvPr id="136" name="直線コネクタ 135"/>
        <xdr:cNvCxnSpPr/>
      </xdr:nvCxnSpPr>
      <xdr:spPr>
        <a:xfrm flipV="1">
          <a:off x="3225800" y="1043994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80554</xdr:rowOff>
    </xdr:from>
    <xdr:to>
      <xdr:col>4</xdr:col>
      <xdr:colOff>482600</xdr:colOff>
      <xdr:row>61</xdr:row>
      <xdr:rowOff>9072</xdr:rowOff>
    </xdr:to>
    <xdr:cxnSp macro="">
      <xdr:nvCxnSpPr>
        <xdr:cNvPr id="139" name="直線コネクタ 138"/>
        <xdr:cNvCxnSpPr/>
      </xdr:nvCxnSpPr>
      <xdr:spPr>
        <a:xfrm>
          <a:off x="2336800" y="10367554"/>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80554</xdr:rowOff>
    </xdr:from>
    <xdr:to>
      <xdr:col>3</xdr:col>
      <xdr:colOff>279400</xdr:colOff>
      <xdr:row>60</xdr:row>
      <xdr:rowOff>118473</xdr:rowOff>
    </xdr:to>
    <xdr:cxnSp macro="">
      <xdr:nvCxnSpPr>
        <xdr:cNvPr id="142" name="直線コネクタ 141"/>
        <xdr:cNvCxnSpPr/>
      </xdr:nvCxnSpPr>
      <xdr:spPr>
        <a:xfrm flipV="1">
          <a:off x="1447800" y="1036755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109038</xdr:rowOff>
    </xdr:from>
    <xdr:to>
      <xdr:col>7</xdr:col>
      <xdr:colOff>203200</xdr:colOff>
      <xdr:row>61</xdr:row>
      <xdr:rowOff>39188</xdr:rowOff>
    </xdr:to>
    <xdr:sp macro="" textlink="">
      <xdr:nvSpPr>
        <xdr:cNvPr id="152" name="円/楕円 151"/>
        <xdr:cNvSpPr/>
      </xdr:nvSpPr>
      <xdr:spPr>
        <a:xfrm>
          <a:off x="49022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81115</xdr:rowOff>
    </xdr:from>
    <xdr:ext cx="762000" cy="259045"/>
    <xdr:sp macro="" textlink="">
      <xdr:nvSpPr>
        <xdr:cNvPr id="153" name="財政構造の弾力性該当値テキスト"/>
        <xdr:cNvSpPr txBox="1"/>
      </xdr:nvSpPr>
      <xdr:spPr>
        <a:xfrm>
          <a:off x="5041900" y="1036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102144</xdr:rowOff>
    </xdr:from>
    <xdr:to>
      <xdr:col>6</xdr:col>
      <xdr:colOff>50800</xdr:colOff>
      <xdr:row>61</xdr:row>
      <xdr:rowOff>32294</xdr:rowOff>
    </xdr:to>
    <xdr:sp macro="" textlink="">
      <xdr:nvSpPr>
        <xdr:cNvPr id="154" name="円/楕円 153"/>
        <xdr:cNvSpPr/>
      </xdr:nvSpPr>
      <xdr:spPr>
        <a:xfrm>
          <a:off x="4064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17071</xdr:rowOff>
    </xdr:from>
    <xdr:ext cx="736600" cy="259045"/>
    <xdr:sp macro="" textlink="">
      <xdr:nvSpPr>
        <xdr:cNvPr id="155" name="テキスト ボックス 154"/>
        <xdr:cNvSpPr txBox="1"/>
      </xdr:nvSpPr>
      <xdr:spPr>
        <a:xfrm>
          <a:off x="3733800" y="1047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129722</xdr:rowOff>
    </xdr:from>
    <xdr:to>
      <xdr:col>4</xdr:col>
      <xdr:colOff>533400</xdr:colOff>
      <xdr:row>61</xdr:row>
      <xdr:rowOff>59872</xdr:rowOff>
    </xdr:to>
    <xdr:sp macro="" textlink="">
      <xdr:nvSpPr>
        <xdr:cNvPr id="156" name="円/楕円 155"/>
        <xdr:cNvSpPr/>
      </xdr:nvSpPr>
      <xdr:spPr>
        <a:xfrm>
          <a:off x="3175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44649</xdr:rowOff>
    </xdr:from>
    <xdr:ext cx="762000" cy="259045"/>
    <xdr:sp macro="" textlink="">
      <xdr:nvSpPr>
        <xdr:cNvPr id="157" name="テキスト ボックス 156"/>
        <xdr:cNvSpPr txBox="1"/>
      </xdr:nvSpPr>
      <xdr:spPr>
        <a:xfrm>
          <a:off x="2844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29754</xdr:rowOff>
    </xdr:from>
    <xdr:to>
      <xdr:col>3</xdr:col>
      <xdr:colOff>330200</xdr:colOff>
      <xdr:row>60</xdr:row>
      <xdr:rowOff>131354</xdr:rowOff>
    </xdr:to>
    <xdr:sp macro="" textlink="">
      <xdr:nvSpPr>
        <xdr:cNvPr id="158" name="円/楕円 157"/>
        <xdr:cNvSpPr/>
      </xdr:nvSpPr>
      <xdr:spPr>
        <a:xfrm>
          <a:off x="2286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116131</xdr:rowOff>
    </xdr:from>
    <xdr:ext cx="762000" cy="259045"/>
    <xdr:sp macro="" textlink="">
      <xdr:nvSpPr>
        <xdr:cNvPr id="159" name="テキスト ボックス 158"/>
        <xdr:cNvSpPr txBox="1"/>
      </xdr:nvSpPr>
      <xdr:spPr>
        <a:xfrm>
          <a:off x="1955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67673</xdr:rowOff>
    </xdr:from>
    <xdr:to>
      <xdr:col>2</xdr:col>
      <xdr:colOff>127000</xdr:colOff>
      <xdr:row>60</xdr:row>
      <xdr:rowOff>169273</xdr:rowOff>
    </xdr:to>
    <xdr:sp macro="" textlink="">
      <xdr:nvSpPr>
        <xdr:cNvPr id="160" name="円/楕円 159"/>
        <xdr:cNvSpPr/>
      </xdr:nvSpPr>
      <xdr:spPr>
        <a:xfrm>
          <a:off x="1397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154050</xdr:rowOff>
    </xdr:from>
    <xdr:ext cx="762000" cy="259045"/>
    <xdr:sp macro="" textlink="">
      <xdr:nvSpPr>
        <xdr:cNvPr id="161" name="テキスト ボックス 160"/>
        <xdr:cNvSpPr txBox="1"/>
      </xdr:nvSpPr>
      <xdr:spPr>
        <a:xfrm>
          <a:off x="1066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[163,176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近年、</a:t>
          </a:r>
          <a:r>
            <a:rPr kumimoji="1" lang="ja-JP" altLang="ja-JP" sz="1100" b="0" i="0" baseline="0">
              <a:solidFill>
                <a:schemeClr val="dk1"/>
              </a:solidFill>
              <a:effectLst/>
              <a:latin typeface="+mn-lt"/>
              <a:ea typeface="+mn-ea"/>
              <a:cs typeface="+mn-cs"/>
            </a:rPr>
            <a:t>投資的経費の増加に伴う事業費支弁人件費の増加などにより</a:t>
          </a:r>
          <a:r>
            <a:rPr kumimoji="1" lang="ja-JP" altLang="en-US" sz="1100" b="0" i="0" baseline="0">
              <a:solidFill>
                <a:schemeClr val="dk1"/>
              </a:solidFill>
              <a:effectLst/>
              <a:latin typeface="+mn-lt"/>
              <a:ea typeface="+mn-ea"/>
              <a:cs typeface="+mn-cs"/>
            </a:rPr>
            <a:t>類似団体平均を上回っていたが、</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退職者数の減に伴う退職手当が</a:t>
          </a:r>
          <a:r>
            <a:rPr kumimoji="1" lang="ja-JP" altLang="en-US" sz="1100" b="0" i="0" baseline="0">
              <a:solidFill>
                <a:sysClr val="windowText" lastClr="000000"/>
              </a:solidFill>
              <a:effectLst/>
              <a:latin typeface="+mn-lt"/>
              <a:ea typeface="+mn-ea"/>
              <a:cs typeface="+mn-cs"/>
            </a:rPr>
            <a:t>減少したこと等により</a:t>
          </a:r>
          <a:r>
            <a:rPr kumimoji="1" lang="en-US" altLang="ja-JP" sz="1100" b="0" i="0" baseline="0">
              <a:solidFill>
                <a:sysClr val="windowText" lastClr="000000"/>
              </a:solidFill>
              <a:effectLst/>
              <a:latin typeface="+mn-lt"/>
              <a:ea typeface="+mn-ea"/>
              <a:cs typeface="+mn-cs"/>
            </a:rPr>
            <a:t>848</a:t>
          </a:r>
          <a:r>
            <a:rPr kumimoji="1" lang="ja-JP" altLang="ja-JP" sz="1100" b="0" i="0" baseline="0">
              <a:solidFill>
                <a:sysClr val="windowText" lastClr="000000"/>
              </a:solidFill>
              <a:effectLst/>
              <a:latin typeface="+mn-lt"/>
              <a:ea typeface="+mn-ea"/>
              <a:cs typeface="+mn-cs"/>
            </a:rPr>
            <a:t>円</a:t>
          </a:r>
          <a:r>
            <a:rPr kumimoji="1" lang="ja-JP" altLang="en-US" sz="1100" b="0" i="0" baseline="0">
              <a:solidFill>
                <a:sysClr val="windowText" lastClr="000000"/>
              </a:solidFill>
              <a:effectLst/>
              <a:latin typeface="+mn-lt"/>
              <a:ea typeface="+mn-ea"/>
              <a:cs typeface="+mn-cs"/>
            </a:rPr>
            <a:t>下</a:t>
          </a:r>
          <a:r>
            <a:rPr kumimoji="1" lang="ja-JP" altLang="ja-JP" sz="1100" b="0" i="0" baseline="0">
              <a:solidFill>
                <a:sysClr val="windowText" lastClr="000000"/>
              </a:solidFill>
              <a:effectLst/>
              <a:latin typeface="+mn-lt"/>
              <a:ea typeface="+mn-ea"/>
              <a:cs typeface="+mn-cs"/>
            </a:rPr>
            <a:t>回った。人件費のうち職員給については、類似団体平均を下回り、定員管理計画の成果が表れているが、物件費については平均を上回っている。これは、八幡浜市行政改革大綱に基づき、業務の民間委託を推進し、職員人件費等から委託料（物件費）へシフトしていることや職員数の削減により臨時職員が増え、賃金（物件費）が増加していることが要因となっている。今後も民間委託が可能な業務については適宜見直しを行う。</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75149</xdr:rowOff>
    </xdr:from>
    <xdr:to>
      <xdr:col>7</xdr:col>
      <xdr:colOff>152400</xdr:colOff>
      <xdr:row>83</xdr:row>
      <xdr:rowOff>78462</xdr:rowOff>
    </xdr:to>
    <xdr:cxnSp macro="">
      <xdr:nvCxnSpPr>
        <xdr:cNvPr id="196" name="直線コネクタ 195"/>
        <xdr:cNvCxnSpPr/>
      </xdr:nvCxnSpPr>
      <xdr:spPr>
        <a:xfrm>
          <a:off x="4114800" y="14305499"/>
          <a:ext cx="838200" cy="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170340</xdr:rowOff>
    </xdr:from>
    <xdr:to>
      <xdr:col>6</xdr:col>
      <xdr:colOff>0</xdr:colOff>
      <xdr:row>83</xdr:row>
      <xdr:rowOff>75149</xdr:rowOff>
    </xdr:to>
    <xdr:cxnSp macro="">
      <xdr:nvCxnSpPr>
        <xdr:cNvPr id="199" name="直線コネクタ 198"/>
        <xdr:cNvCxnSpPr/>
      </xdr:nvCxnSpPr>
      <xdr:spPr>
        <a:xfrm>
          <a:off x="3225800" y="14229240"/>
          <a:ext cx="889000" cy="7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116368</xdr:rowOff>
    </xdr:from>
    <xdr:to>
      <xdr:col>4</xdr:col>
      <xdr:colOff>482600</xdr:colOff>
      <xdr:row>82</xdr:row>
      <xdr:rowOff>170340</xdr:rowOff>
    </xdr:to>
    <xdr:cxnSp macro="">
      <xdr:nvCxnSpPr>
        <xdr:cNvPr id="202" name="直線コネクタ 201"/>
        <xdr:cNvCxnSpPr/>
      </xdr:nvCxnSpPr>
      <xdr:spPr>
        <a:xfrm>
          <a:off x="2336800" y="14175268"/>
          <a:ext cx="8890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116368</xdr:rowOff>
    </xdr:from>
    <xdr:to>
      <xdr:col>3</xdr:col>
      <xdr:colOff>279400</xdr:colOff>
      <xdr:row>82</xdr:row>
      <xdr:rowOff>120800</xdr:rowOff>
    </xdr:to>
    <xdr:cxnSp macro="">
      <xdr:nvCxnSpPr>
        <xdr:cNvPr id="205" name="直線コネクタ 204"/>
        <xdr:cNvCxnSpPr/>
      </xdr:nvCxnSpPr>
      <xdr:spPr>
        <a:xfrm flipV="1">
          <a:off x="1447800" y="14175268"/>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27662</xdr:rowOff>
    </xdr:from>
    <xdr:to>
      <xdr:col>7</xdr:col>
      <xdr:colOff>203200</xdr:colOff>
      <xdr:row>83</xdr:row>
      <xdr:rowOff>129262</xdr:rowOff>
    </xdr:to>
    <xdr:sp macro="" textlink="">
      <xdr:nvSpPr>
        <xdr:cNvPr id="215" name="円/楕円 214"/>
        <xdr:cNvSpPr/>
      </xdr:nvSpPr>
      <xdr:spPr>
        <a:xfrm>
          <a:off x="4902200" y="1425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44189</xdr:rowOff>
    </xdr:from>
    <xdr:ext cx="762000" cy="259045"/>
    <xdr:sp macro="" textlink="">
      <xdr:nvSpPr>
        <xdr:cNvPr id="216" name="人件費・物件費等の状況該当値テキスト"/>
        <xdr:cNvSpPr txBox="1"/>
      </xdr:nvSpPr>
      <xdr:spPr>
        <a:xfrm>
          <a:off x="5041900" y="1410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163,176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24349</xdr:rowOff>
    </xdr:from>
    <xdr:to>
      <xdr:col>6</xdr:col>
      <xdr:colOff>50800</xdr:colOff>
      <xdr:row>83</xdr:row>
      <xdr:rowOff>125949</xdr:rowOff>
    </xdr:to>
    <xdr:sp macro="" textlink="">
      <xdr:nvSpPr>
        <xdr:cNvPr id="217" name="円/楕円 216"/>
        <xdr:cNvSpPr/>
      </xdr:nvSpPr>
      <xdr:spPr>
        <a:xfrm>
          <a:off x="4064000" y="142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110726</xdr:rowOff>
    </xdr:from>
    <xdr:ext cx="736600" cy="259045"/>
    <xdr:sp macro="" textlink="">
      <xdr:nvSpPr>
        <xdr:cNvPr id="218" name="テキスト ボックス 217"/>
        <xdr:cNvSpPr txBox="1"/>
      </xdr:nvSpPr>
      <xdr:spPr>
        <a:xfrm>
          <a:off x="3733800" y="14341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162,764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119540</xdr:rowOff>
    </xdr:from>
    <xdr:to>
      <xdr:col>4</xdr:col>
      <xdr:colOff>533400</xdr:colOff>
      <xdr:row>83</xdr:row>
      <xdr:rowOff>49690</xdr:rowOff>
    </xdr:to>
    <xdr:sp macro="" textlink="">
      <xdr:nvSpPr>
        <xdr:cNvPr id="219" name="円/楕円 218"/>
        <xdr:cNvSpPr/>
      </xdr:nvSpPr>
      <xdr:spPr>
        <a:xfrm>
          <a:off x="3175000" y="141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34467</xdr:rowOff>
    </xdr:from>
    <xdr:ext cx="762000" cy="259045"/>
    <xdr:sp macro="" textlink="">
      <xdr:nvSpPr>
        <xdr:cNvPr id="220" name="テキスト ボックス 219"/>
        <xdr:cNvSpPr txBox="1"/>
      </xdr:nvSpPr>
      <xdr:spPr>
        <a:xfrm>
          <a:off x="2844800" y="142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153,283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65568</xdr:rowOff>
    </xdr:from>
    <xdr:to>
      <xdr:col>3</xdr:col>
      <xdr:colOff>330200</xdr:colOff>
      <xdr:row>82</xdr:row>
      <xdr:rowOff>167168</xdr:rowOff>
    </xdr:to>
    <xdr:sp macro="" textlink="">
      <xdr:nvSpPr>
        <xdr:cNvPr id="221" name="円/楕円 220"/>
        <xdr:cNvSpPr/>
      </xdr:nvSpPr>
      <xdr:spPr>
        <a:xfrm>
          <a:off x="2286000" y="1412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5895</xdr:rowOff>
    </xdr:from>
    <xdr:ext cx="762000" cy="259045"/>
    <xdr:sp macro="" textlink="">
      <xdr:nvSpPr>
        <xdr:cNvPr id="222" name="テキスト ボックス 221"/>
        <xdr:cNvSpPr txBox="1"/>
      </xdr:nvSpPr>
      <xdr:spPr>
        <a:xfrm>
          <a:off x="1955800" y="1389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146,573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70000</xdr:rowOff>
    </xdr:from>
    <xdr:to>
      <xdr:col>2</xdr:col>
      <xdr:colOff>127000</xdr:colOff>
      <xdr:row>83</xdr:row>
      <xdr:rowOff>150</xdr:rowOff>
    </xdr:to>
    <xdr:sp macro="" textlink="">
      <xdr:nvSpPr>
        <xdr:cNvPr id="223" name="円/楕円 222"/>
        <xdr:cNvSpPr/>
      </xdr:nvSpPr>
      <xdr:spPr>
        <a:xfrm>
          <a:off x="1397000" y="141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10327</xdr:rowOff>
    </xdr:from>
    <xdr:ext cx="762000" cy="259045"/>
    <xdr:sp macro="" textlink="">
      <xdr:nvSpPr>
        <xdr:cNvPr id="224" name="テキスト ボックス 223"/>
        <xdr:cNvSpPr txBox="1"/>
      </xdr:nvSpPr>
      <xdr:spPr>
        <a:xfrm>
          <a:off x="1066800" y="138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現行の給料表は人事院勧告を完全実施し、手当の見直し等を行っており、ラスパイレス指数は類似団体平均と同じ数値となっている。人事評価制度の導入などにより、職務・職責に応じた給与構造への転換を図り、今後も類似団体平均水準を維持す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85513</xdr:rowOff>
    </xdr:from>
    <xdr:to>
      <xdr:col>24</xdr:col>
      <xdr:colOff>558800</xdr:colOff>
      <xdr:row>86</xdr:row>
      <xdr:rowOff>85513</xdr:rowOff>
    </xdr:to>
    <xdr:cxnSp macro="">
      <xdr:nvCxnSpPr>
        <xdr:cNvPr id="258" name="直線コネクタ 257"/>
        <xdr:cNvCxnSpPr/>
      </xdr:nvCxnSpPr>
      <xdr:spPr>
        <a:xfrm>
          <a:off x="16179800" y="1483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85513</xdr:rowOff>
    </xdr:from>
    <xdr:to>
      <xdr:col>23</xdr:col>
      <xdr:colOff>406400</xdr:colOff>
      <xdr:row>86</xdr:row>
      <xdr:rowOff>93557</xdr:rowOff>
    </xdr:to>
    <xdr:cxnSp macro="">
      <xdr:nvCxnSpPr>
        <xdr:cNvPr id="261" name="直線コネクタ 260"/>
        <xdr:cNvCxnSpPr/>
      </xdr:nvCxnSpPr>
      <xdr:spPr>
        <a:xfrm flipV="1">
          <a:off x="15290800" y="148302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93557</xdr:rowOff>
    </xdr:from>
    <xdr:to>
      <xdr:col>22</xdr:col>
      <xdr:colOff>203200</xdr:colOff>
      <xdr:row>86</xdr:row>
      <xdr:rowOff>93557</xdr:rowOff>
    </xdr:to>
    <xdr:cxnSp macro="">
      <xdr:nvCxnSpPr>
        <xdr:cNvPr id="264" name="直線コネクタ 263"/>
        <xdr:cNvCxnSpPr/>
      </xdr:nvCxnSpPr>
      <xdr:spPr>
        <a:xfrm>
          <a:off x="14401800" y="1483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93557</xdr:rowOff>
    </xdr:from>
    <xdr:to>
      <xdr:col>21</xdr:col>
      <xdr:colOff>0</xdr:colOff>
      <xdr:row>90</xdr:row>
      <xdr:rowOff>27093</xdr:rowOff>
    </xdr:to>
    <xdr:cxnSp macro="">
      <xdr:nvCxnSpPr>
        <xdr:cNvPr id="267" name="直線コネクタ 266"/>
        <xdr:cNvCxnSpPr/>
      </xdr:nvCxnSpPr>
      <xdr:spPr>
        <a:xfrm flipV="1">
          <a:off x="13512800" y="14838257"/>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77" name="円/楕円 276"/>
        <xdr:cNvSpPr/>
      </xdr:nvSpPr>
      <xdr:spPr>
        <a:xfrm>
          <a:off x="169672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6790</xdr:rowOff>
    </xdr:from>
    <xdr:ext cx="762000" cy="259045"/>
    <xdr:sp macro="" textlink="">
      <xdr:nvSpPr>
        <xdr:cNvPr id="278" name="給与水準   （国との比較）該当値テキスト"/>
        <xdr:cNvSpPr txBox="1"/>
      </xdr:nvSpPr>
      <xdr:spPr>
        <a:xfrm>
          <a:off x="17106900" y="147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34713</xdr:rowOff>
    </xdr:from>
    <xdr:to>
      <xdr:col>23</xdr:col>
      <xdr:colOff>457200</xdr:colOff>
      <xdr:row>86</xdr:row>
      <xdr:rowOff>136313</xdr:rowOff>
    </xdr:to>
    <xdr:sp macro="" textlink="">
      <xdr:nvSpPr>
        <xdr:cNvPr id="279" name="円/楕円 278"/>
        <xdr:cNvSpPr/>
      </xdr:nvSpPr>
      <xdr:spPr>
        <a:xfrm>
          <a:off x="16129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80" name="テキスト ボックス 279"/>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42757</xdr:rowOff>
    </xdr:from>
    <xdr:to>
      <xdr:col>22</xdr:col>
      <xdr:colOff>254000</xdr:colOff>
      <xdr:row>86</xdr:row>
      <xdr:rowOff>144357</xdr:rowOff>
    </xdr:to>
    <xdr:sp macro="" textlink="">
      <xdr:nvSpPr>
        <xdr:cNvPr id="281" name="円/楕円 280"/>
        <xdr:cNvSpPr/>
      </xdr:nvSpPr>
      <xdr:spPr>
        <a:xfrm>
          <a:off x="15240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129134</xdr:rowOff>
    </xdr:from>
    <xdr:ext cx="762000" cy="259045"/>
    <xdr:sp macro="" textlink="">
      <xdr:nvSpPr>
        <xdr:cNvPr id="282" name="テキスト ボックス 281"/>
        <xdr:cNvSpPr txBox="1"/>
      </xdr:nvSpPr>
      <xdr:spPr>
        <a:xfrm>
          <a:off x="14909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42757</xdr:rowOff>
    </xdr:from>
    <xdr:to>
      <xdr:col>21</xdr:col>
      <xdr:colOff>50800</xdr:colOff>
      <xdr:row>86</xdr:row>
      <xdr:rowOff>144357</xdr:rowOff>
    </xdr:to>
    <xdr:sp macro="" textlink="">
      <xdr:nvSpPr>
        <xdr:cNvPr id="283" name="円/楕円 282"/>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129134</xdr:rowOff>
    </xdr:from>
    <xdr:ext cx="762000" cy="259045"/>
    <xdr:sp macro="" textlink="">
      <xdr:nvSpPr>
        <xdr:cNvPr id="284" name="テキスト ボックス 283"/>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147743</xdr:rowOff>
    </xdr:from>
    <xdr:to>
      <xdr:col>19</xdr:col>
      <xdr:colOff>533400</xdr:colOff>
      <xdr:row>90</xdr:row>
      <xdr:rowOff>77893</xdr:rowOff>
    </xdr:to>
    <xdr:sp macro="" textlink="">
      <xdr:nvSpPr>
        <xdr:cNvPr id="285" name="円/楕円 284"/>
        <xdr:cNvSpPr/>
      </xdr:nvSpPr>
      <xdr:spPr>
        <a:xfrm>
          <a:off x="13462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62670</xdr:rowOff>
    </xdr:from>
    <xdr:ext cx="762000" cy="259045"/>
    <xdr:sp macro="" textlink="">
      <xdr:nvSpPr>
        <xdr:cNvPr id="286" name="テキスト ボックス 285"/>
        <xdr:cNvSpPr txBox="1"/>
      </xdr:nvSpPr>
      <xdr:spPr>
        <a:xfrm>
          <a:off x="13131800" y="1549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入力</a:t>
          </a:r>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1.28</a:t>
          </a:r>
          <a:r>
            <a:rPr kumimoji="1" lang="ja-JP" altLang="ja-JP" sz="1100" b="0" i="0" baseline="0">
              <a:solidFill>
                <a:schemeClr val="dk1"/>
              </a:solidFill>
              <a:effectLst/>
              <a:latin typeface="+mn-lt"/>
              <a:ea typeface="+mn-ea"/>
              <a:cs typeface="+mn-cs"/>
            </a:rPr>
            <a:t>人下回っており、定員適正化計画の成果が表れている。定員適正化計画（計画期間：平成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年度）において、</a:t>
          </a:r>
          <a:r>
            <a:rPr kumimoji="1" lang="en-US" altLang="ja-JP" sz="1100" b="0" i="0" baseline="0">
              <a:solidFill>
                <a:schemeClr val="dk1"/>
              </a:solidFill>
              <a:effectLst/>
              <a:latin typeface="+mn-lt"/>
              <a:ea typeface="+mn-ea"/>
              <a:cs typeface="+mn-cs"/>
            </a:rPr>
            <a:t>79</a:t>
          </a:r>
          <a:r>
            <a:rPr kumimoji="1" lang="ja-JP" altLang="ja-JP" sz="1100" b="0" i="0" baseline="0">
              <a:solidFill>
                <a:schemeClr val="dk1"/>
              </a:solidFill>
              <a:effectLst/>
              <a:latin typeface="+mn-lt"/>
              <a:ea typeface="+mn-ea"/>
              <a:cs typeface="+mn-cs"/>
            </a:rPr>
            <a:t>人の削減を行い、合併（Ｈ</a:t>
          </a:r>
          <a:r>
            <a:rPr kumimoji="1" lang="en-US" altLang="ja-JP" sz="1100" b="0" i="0" baseline="0">
              <a:solidFill>
                <a:schemeClr val="dk1"/>
              </a:solidFill>
              <a:effectLst/>
              <a:latin typeface="+mn-lt"/>
              <a:ea typeface="+mn-ea"/>
              <a:cs typeface="+mn-cs"/>
            </a:rPr>
            <a:t>17.3.28</a:t>
          </a:r>
          <a:r>
            <a:rPr kumimoji="1" lang="ja-JP" altLang="ja-JP" sz="1100" b="0" i="0" baseline="0">
              <a:solidFill>
                <a:schemeClr val="dk1"/>
              </a:solidFill>
              <a:effectLst/>
              <a:latin typeface="+mn-lt"/>
              <a:ea typeface="+mn-ea"/>
              <a:cs typeface="+mn-cs"/>
            </a:rPr>
            <a:t>）以降、退職者の不補充等により目標数値以上に職員数を削減してきたが、過剰な職員数の削減は住民サービスの低下をまねくおそれがあるため、今後は、定員適正化計画（</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年度）に基づいて中長期的な視点で職員採用を実施し、適正な人員配置に努める。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95250</xdr:rowOff>
    </xdr:from>
    <xdr:to>
      <xdr:col>24</xdr:col>
      <xdr:colOff>558800</xdr:colOff>
      <xdr:row>61</xdr:row>
      <xdr:rowOff>127423</xdr:rowOff>
    </xdr:to>
    <xdr:cxnSp macro="">
      <xdr:nvCxnSpPr>
        <xdr:cNvPr id="323" name="直線コネクタ 322"/>
        <xdr:cNvCxnSpPr/>
      </xdr:nvCxnSpPr>
      <xdr:spPr>
        <a:xfrm>
          <a:off x="16179800" y="1055370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95250</xdr:rowOff>
    </xdr:from>
    <xdr:to>
      <xdr:col>23</xdr:col>
      <xdr:colOff>406400</xdr:colOff>
      <xdr:row>61</xdr:row>
      <xdr:rowOff>103294</xdr:rowOff>
    </xdr:to>
    <xdr:cxnSp macro="">
      <xdr:nvCxnSpPr>
        <xdr:cNvPr id="326" name="直線コネクタ 325"/>
        <xdr:cNvCxnSpPr/>
      </xdr:nvCxnSpPr>
      <xdr:spPr>
        <a:xfrm flipV="1">
          <a:off x="15290800" y="105537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86058</xdr:rowOff>
    </xdr:from>
    <xdr:to>
      <xdr:col>22</xdr:col>
      <xdr:colOff>203200</xdr:colOff>
      <xdr:row>61</xdr:row>
      <xdr:rowOff>103294</xdr:rowOff>
    </xdr:to>
    <xdr:cxnSp macro="">
      <xdr:nvCxnSpPr>
        <xdr:cNvPr id="329" name="直線コネクタ 328"/>
        <xdr:cNvCxnSpPr/>
      </xdr:nvCxnSpPr>
      <xdr:spPr>
        <a:xfrm>
          <a:off x="14401800" y="1054450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79163</xdr:rowOff>
    </xdr:from>
    <xdr:to>
      <xdr:col>21</xdr:col>
      <xdr:colOff>0</xdr:colOff>
      <xdr:row>61</xdr:row>
      <xdr:rowOff>86058</xdr:rowOff>
    </xdr:to>
    <xdr:cxnSp macro="">
      <xdr:nvCxnSpPr>
        <xdr:cNvPr id="332" name="直線コネクタ 331"/>
        <xdr:cNvCxnSpPr/>
      </xdr:nvCxnSpPr>
      <xdr:spPr>
        <a:xfrm>
          <a:off x="13512800" y="10537613"/>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76623</xdr:rowOff>
    </xdr:from>
    <xdr:to>
      <xdr:col>24</xdr:col>
      <xdr:colOff>609600</xdr:colOff>
      <xdr:row>62</xdr:row>
      <xdr:rowOff>6773</xdr:rowOff>
    </xdr:to>
    <xdr:sp macro="" textlink="">
      <xdr:nvSpPr>
        <xdr:cNvPr id="342" name="円/楕円 341"/>
        <xdr:cNvSpPr/>
      </xdr:nvSpPr>
      <xdr:spPr>
        <a:xfrm>
          <a:off x="16967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93150</xdr:rowOff>
    </xdr:from>
    <xdr:ext cx="762000" cy="259045"/>
    <xdr:sp macro="" textlink="">
      <xdr:nvSpPr>
        <xdr:cNvPr id="343" name="定員管理の状況該当値テキスト"/>
        <xdr:cNvSpPr txBox="1"/>
      </xdr:nvSpPr>
      <xdr:spPr>
        <a:xfrm>
          <a:off x="171069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44450</xdr:rowOff>
    </xdr:from>
    <xdr:to>
      <xdr:col>23</xdr:col>
      <xdr:colOff>457200</xdr:colOff>
      <xdr:row>61</xdr:row>
      <xdr:rowOff>146050</xdr:rowOff>
    </xdr:to>
    <xdr:sp macro="" textlink="">
      <xdr:nvSpPr>
        <xdr:cNvPr id="344" name="円/楕円 343"/>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156227</xdr:rowOff>
    </xdr:from>
    <xdr:ext cx="736600" cy="259045"/>
    <xdr:sp macro="" textlink="">
      <xdr:nvSpPr>
        <xdr:cNvPr id="345" name="テキスト ボックス 344"/>
        <xdr:cNvSpPr txBox="1"/>
      </xdr:nvSpPr>
      <xdr:spPr>
        <a:xfrm>
          <a:off x="15798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52494</xdr:rowOff>
    </xdr:from>
    <xdr:to>
      <xdr:col>22</xdr:col>
      <xdr:colOff>254000</xdr:colOff>
      <xdr:row>61</xdr:row>
      <xdr:rowOff>154094</xdr:rowOff>
    </xdr:to>
    <xdr:sp macro="" textlink="">
      <xdr:nvSpPr>
        <xdr:cNvPr id="346" name="円/楕円 345"/>
        <xdr:cNvSpPr/>
      </xdr:nvSpPr>
      <xdr:spPr>
        <a:xfrm>
          <a:off x="15240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164271</xdr:rowOff>
    </xdr:from>
    <xdr:ext cx="762000" cy="259045"/>
    <xdr:sp macro="" textlink="">
      <xdr:nvSpPr>
        <xdr:cNvPr id="347" name="テキスト ボックス 346"/>
        <xdr:cNvSpPr txBox="1"/>
      </xdr:nvSpPr>
      <xdr:spPr>
        <a:xfrm>
          <a:off x="14909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35258</xdr:rowOff>
    </xdr:from>
    <xdr:to>
      <xdr:col>21</xdr:col>
      <xdr:colOff>50800</xdr:colOff>
      <xdr:row>61</xdr:row>
      <xdr:rowOff>136858</xdr:rowOff>
    </xdr:to>
    <xdr:sp macro="" textlink="">
      <xdr:nvSpPr>
        <xdr:cNvPr id="348" name="円/楕円 347"/>
        <xdr:cNvSpPr/>
      </xdr:nvSpPr>
      <xdr:spPr>
        <a:xfrm>
          <a:off x="143510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147035</xdr:rowOff>
    </xdr:from>
    <xdr:ext cx="762000" cy="259045"/>
    <xdr:sp macro="" textlink="">
      <xdr:nvSpPr>
        <xdr:cNvPr id="349" name="テキスト ボックス 348"/>
        <xdr:cNvSpPr txBox="1"/>
      </xdr:nvSpPr>
      <xdr:spPr>
        <a:xfrm>
          <a:off x="14020800" y="1026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28363</xdr:rowOff>
    </xdr:from>
    <xdr:to>
      <xdr:col>19</xdr:col>
      <xdr:colOff>533400</xdr:colOff>
      <xdr:row>61</xdr:row>
      <xdr:rowOff>129963</xdr:rowOff>
    </xdr:to>
    <xdr:sp macro="" textlink="">
      <xdr:nvSpPr>
        <xdr:cNvPr id="350" name="円/楕円 349"/>
        <xdr:cNvSpPr/>
      </xdr:nvSpPr>
      <xdr:spPr>
        <a:xfrm>
          <a:off x="13462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140140</xdr:rowOff>
    </xdr:from>
    <xdr:ext cx="762000" cy="259045"/>
    <xdr:sp macro="" textlink="">
      <xdr:nvSpPr>
        <xdr:cNvPr id="351" name="テキスト ボックス 350"/>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年度まで</a:t>
          </a:r>
          <a:r>
            <a:rPr kumimoji="1" lang="en-US" altLang="ja-JP" sz="1100" b="0" i="0" baseline="0">
              <a:solidFill>
                <a:schemeClr val="dk1"/>
              </a:solidFill>
              <a:effectLst/>
              <a:latin typeface="+mn-lt"/>
              <a:ea typeface="+mn-ea"/>
              <a:cs typeface="+mn-cs"/>
            </a:rPr>
            <a:t>17.0</a:t>
          </a:r>
          <a:r>
            <a:rPr kumimoji="1" lang="ja-JP" altLang="ja-JP" sz="1100" b="0" i="0" baseline="0">
              <a:solidFill>
                <a:schemeClr val="dk1"/>
              </a:solidFill>
              <a:effectLst/>
              <a:latin typeface="+mn-lt"/>
              <a:ea typeface="+mn-ea"/>
              <a:cs typeface="+mn-cs"/>
            </a:rPr>
            <a:t>％前後であった比率</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年度から資本費平準化債を発行したことにより改善され、その後は安定している。</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、既発債の償還終了に伴う元利償還金の減少等により</a:t>
          </a:r>
          <a:r>
            <a:rPr kumimoji="1" lang="en-US" altLang="ja-JP" sz="1100" b="0" i="0" baseline="0">
              <a:solidFill>
                <a:schemeClr val="dk1"/>
              </a:solidFill>
              <a:effectLst/>
              <a:latin typeface="+mn-lt"/>
              <a:ea typeface="+mn-ea"/>
              <a:cs typeface="+mn-cs"/>
            </a:rPr>
            <a:t>11.8</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前年度から</a:t>
          </a:r>
          <a:r>
            <a:rPr kumimoji="1" lang="en-US" altLang="ja-JP" sz="1100" b="0" i="0" baseline="0">
              <a:solidFill>
                <a:schemeClr val="dk1"/>
              </a:solidFill>
              <a:effectLst/>
              <a:latin typeface="+mn-lt"/>
              <a:ea typeface="+mn-ea"/>
              <a:cs typeface="+mn-cs"/>
            </a:rPr>
            <a:t>0.8</a:t>
          </a:r>
          <a:r>
            <a:rPr kumimoji="1" lang="ja-JP" altLang="en-US" sz="1100" b="0" i="0" baseline="0">
              <a:solidFill>
                <a:schemeClr val="dk1"/>
              </a:solidFill>
              <a:effectLst/>
              <a:latin typeface="+mn-lt"/>
              <a:ea typeface="+mn-ea"/>
              <a:cs typeface="+mn-cs"/>
            </a:rPr>
            <a:t>ポイント改善されたものの、</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では</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ポイント上回っ</a:t>
          </a:r>
          <a:r>
            <a:rPr kumimoji="1" lang="ja-JP" altLang="en-US" sz="1100" b="0" i="0" baseline="0">
              <a:solidFill>
                <a:schemeClr val="dk1"/>
              </a:solidFill>
              <a:effectLst/>
              <a:latin typeface="+mn-lt"/>
              <a:ea typeface="+mn-ea"/>
              <a:cs typeface="+mn-cs"/>
            </a:rPr>
            <a:t>ている</a:t>
          </a:r>
          <a:r>
            <a:rPr kumimoji="1" lang="ja-JP" altLang="ja-JP" sz="1100" b="0" i="0" baseline="0">
              <a:solidFill>
                <a:schemeClr val="dk1"/>
              </a:solidFill>
              <a:effectLst/>
              <a:latin typeface="+mn-lt"/>
              <a:ea typeface="+mn-ea"/>
              <a:cs typeface="+mn-cs"/>
            </a:rPr>
            <a:t>。今後は、八幡浜港フェリー埠頭再整備事業等の大型事業を実施する予定であるため、事業の優先度</a:t>
          </a:r>
          <a:r>
            <a:rPr kumimoji="1" lang="ja-JP" altLang="en-US" sz="1100" b="0" i="0" baseline="0">
              <a:solidFill>
                <a:schemeClr val="dk1"/>
              </a:solidFill>
              <a:effectLst/>
              <a:latin typeface="+mn-lt"/>
              <a:ea typeface="+mn-ea"/>
              <a:cs typeface="+mn-cs"/>
            </a:rPr>
            <a:t>・必要性</a:t>
          </a:r>
          <a:r>
            <a:rPr kumimoji="1" lang="ja-JP" altLang="ja-JP" sz="1100" b="0" i="0" baseline="0">
              <a:solidFill>
                <a:schemeClr val="dk1"/>
              </a:solidFill>
              <a:effectLst/>
              <a:latin typeface="+mn-lt"/>
              <a:ea typeface="+mn-ea"/>
              <a:cs typeface="+mn-cs"/>
            </a:rPr>
            <a:t>を厳しく</a:t>
          </a:r>
          <a:r>
            <a:rPr kumimoji="1" lang="ja-JP" altLang="en-US" sz="1100" b="0" i="0" baseline="0">
              <a:solidFill>
                <a:schemeClr val="dk1"/>
              </a:solidFill>
              <a:effectLst/>
              <a:latin typeface="+mn-lt"/>
              <a:ea typeface="+mn-ea"/>
              <a:cs typeface="+mn-cs"/>
            </a:rPr>
            <a:t>精査</a:t>
          </a:r>
          <a:r>
            <a:rPr kumimoji="1" lang="ja-JP" altLang="ja-JP" sz="1100" b="0" i="0" baseline="0">
              <a:solidFill>
                <a:schemeClr val="dk1"/>
              </a:solidFill>
              <a:effectLst/>
              <a:latin typeface="+mn-lt"/>
              <a:ea typeface="+mn-ea"/>
              <a:cs typeface="+mn-cs"/>
            </a:rPr>
            <a:t>するとともに</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過疎債等の交付税措置率の高い起債を優先発行し、比率の急激な上昇を抑制する。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74295</xdr:rowOff>
    </xdr:from>
    <xdr:to>
      <xdr:col>24</xdr:col>
      <xdr:colOff>558800</xdr:colOff>
      <xdr:row>37</xdr:row>
      <xdr:rowOff>90382</xdr:rowOff>
    </xdr:to>
    <xdr:cxnSp macro="">
      <xdr:nvCxnSpPr>
        <xdr:cNvPr id="385" name="直線コネクタ 384"/>
        <xdr:cNvCxnSpPr/>
      </xdr:nvCxnSpPr>
      <xdr:spPr>
        <a:xfrm flipV="1">
          <a:off x="16179800" y="641794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90382</xdr:rowOff>
    </xdr:from>
    <xdr:to>
      <xdr:col>23</xdr:col>
      <xdr:colOff>406400</xdr:colOff>
      <xdr:row>37</xdr:row>
      <xdr:rowOff>90382</xdr:rowOff>
    </xdr:to>
    <xdr:cxnSp macro="">
      <xdr:nvCxnSpPr>
        <xdr:cNvPr id="388" name="直線コネクタ 387"/>
        <xdr:cNvCxnSpPr/>
      </xdr:nvCxnSpPr>
      <xdr:spPr>
        <a:xfrm>
          <a:off x="15290800" y="6434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84349</xdr:rowOff>
    </xdr:from>
    <xdr:to>
      <xdr:col>22</xdr:col>
      <xdr:colOff>203200</xdr:colOff>
      <xdr:row>37</xdr:row>
      <xdr:rowOff>90382</xdr:rowOff>
    </xdr:to>
    <xdr:cxnSp macro="">
      <xdr:nvCxnSpPr>
        <xdr:cNvPr id="391" name="直線コネクタ 390"/>
        <xdr:cNvCxnSpPr/>
      </xdr:nvCxnSpPr>
      <xdr:spPr>
        <a:xfrm>
          <a:off x="14401800" y="642799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72284</xdr:rowOff>
    </xdr:from>
    <xdr:to>
      <xdr:col>21</xdr:col>
      <xdr:colOff>0</xdr:colOff>
      <xdr:row>37</xdr:row>
      <xdr:rowOff>84349</xdr:rowOff>
    </xdr:to>
    <xdr:cxnSp macro="">
      <xdr:nvCxnSpPr>
        <xdr:cNvPr id="394" name="直線コネクタ 393"/>
        <xdr:cNvCxnSpPr/>
      </xdr:nvCxnSpPr>
      <xdr:spPr>
        <a:xfrm>
          <a:off x="13512800" y="64159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23495</xdr:rowOff>
    </xdr:from>
    <xdr:to>
      <xdr:col>24</xdr:col>
      <xdr:colOff>609600</xdr:colOff>
      <xdr:row>37</xdr:row>
      <xdr:rowOff>125095</xdr:rowOff>
    </xdr:to>
    <xdr:sp macro="" textlink="">
      <xdr:nvSpPr>
        <xdr:cNvPr id="404" name="円/楕円 403"/>
        <xdr:cNvSpPr/>
      </xdr:nvSpPr>
      <xdr:spPr>
        <a:xfrm>
          <a:off x="169672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167022</xdr:rowOff>
    </xdr:from>
    <xdr:ext cx="762000" cy="259045"/>
    <xdr:sp macro="" textlink="">
      <xdr:nvSpPr>
        <xdr:cNvPr id="405" name="公債費負担の状況該当値テキスト"/>
        <xdr:cNvSpPr txBox="1"/>
      </xdr:nvSpPr>
      <xdr:spPr>
        <a:xfrm>
          <a:off x="17106900" y="633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39582</xdr:rowOff>
    </xdr:from>
    <xdr:to>
      <xdr:col>23</xdr:col>
      <xdr:colOff>457200</xdr:colOff>
      <xdr:row>37</xdr:row>
      <xdr:rowOff>141182</xdr:rowOff>
    </xdr:to>
    <xdr:sp macro="" textlink="">
      <xdr:nvSpPr>
        <xdr:cNvPr id="406" name="円/楕円 405"/>
        <xdr:cNvSpPr/>
      </xdr:nvSpPr>
      <xdr:spPr>
        <a:xfrm>
          <a:off x="16129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125958</xdr:rowOff>
    </xdr:from>
    <xdr:ext cx="736600" cy="259045"/>
    <xdr:sp macro="" textlink="">
      <xdr:nvSpPr>
        <xdr:cNvPr id="407" name="テキスト ボックス 406"/>
        <xdr:cNvSpPr txBox="1"/>
      </xdr:nvSpPr>
      <xdr:spPr>
        <a:xfrm>
          <a:off x="15798800" y="6469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39582</xdr:rowOff>
    </xdr:from>
    <xdr:to>
      <xdr:col>22</xdr:col>
      <xdr:colOff>254000</xdr:colOff>
      <xdr:row>37</xdr:row>
      <xdr:rowOff>141182</xdr:rowOff>
    </xdr:to>
    <xdr:sp macro="" textlink="">
      <xdr:nvSpPr>
        <xdr:cNvPr id="408" name="円/楕円 407"/>
        <xdr:cNvSpPr/>
      </xdr:nvSpPr>
      <xdr:spPr>
        <a:xfrm>
          <a:off x="15240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125958</xdr:rowOff>
    </xdr:from>
    <xdr:ext cx="762000" cy="259045"/>
    <xdr:sp macro="" textlink="">
      <xdr:nvSpPr>
        <xdr:cNvPr id="409" name="テキスト ボックス 408"/>
        <xdr:cNvSpPr txBox="1"/>
      </xdr:nvSpPr>
      <xdr:spPr>
        <a:xfrm>
          <a:off x="14909800" y="646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33549</xdr:rowOff>
    </xdr:from>
    <xdr:to>
      <xdr:col>21</xdr:col>
      <xdr:colOff>50800</xdr:colOff>
      <xdr:row>37</xdr:row>
      <xdr:rowOff>135149</xdr:rowOff>
    </xdr:to>
    <xdr:sp macro="" textlink="">
      <xdr:nvSpPr>
        <xdr:cNvPr id="410" name="円/楕円 409"/>
        <xdr:cNvSpPr/>
      </xdr:nvSpPr>
      <xdr:spPr>
        <a:xfrm>
          <a:off x="14351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119926</xdr:rowOff>
    </xdr:from>
    <xdr:ext cx="762000" cy="259045"/>
    <xdr:sp macro="" textlink="">
      <xdr:nvSpPr>
        <xdr:cNvPr id="411" name="テキスト ボックス 410"/>
        <xdr:cNvSpPr txBox="1"/>
      </xdr:nvSpPr>
      <xdr:spPr>
        <a:xfrm>
          <a:off x="14020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21484</xdr:rowOff>
    </xdr:from>
    <xdr:to>
      <xdr:col>19</xdr:col>
      <xdr:colOff>533400</xdr:colOff>
      <xdr:row>37</xdr:row>
      <xdr:rowOff>123084</xdr:rowOff>
    </xdr:to>
    <xdr:sp macro="" textlink="">
      <xdr:nvSpPr>
        <xdr:cNvPr id="412" name="円/楕円 411"/>
        <xdr:cNvSpPr/>
      </xdr:nvSpPr>
      <xdr:spPr>
        <a:xfrm>
          <a:off x="13462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133261</xdr:rowOff>
    </xdr:from>
    <xdr:ext cx="762000" cy="259045"/>
    <xdr:sp macro="" textlink="">
      <xdr:nvSpPr>
        <xdr:cNvPr id="413" name="テキスト ボックス 412"/>
        <xdr:cNvSpPr txBox="1"/>
      </xdr:nvSpPr>
      <xdr:spPr>
        <a:xfrm>
          <a:off x="13131800" y="61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年度まで</a:t>
          </a:r>
          <a:r>
            <a:rPr kumimoji="1" lang="en-US" altLang="ja-JP" sz="1100" b="0" i="0" baseline="0">
              <a:solidFill>
                <a:schemeClr val="dk1"/>
              </a:solidFill>
              <a:effectLst/>
              <a:latin typeface="+mn-lt"/>
              <a:ea typeface="+mn-ea"/>
              <a:cs typeface="+mn-cs"/>
            </a:rPr>
            <a:t>150</a:t>
          </a:r>
          <a:r>
            <a:rPr kumimoji="1" lang="ja-JP" altLang="ja-JP" sz="1100" b="0" i="0" baseline="0">
              <a:solidFill>
                <a:schemeClr val="dk1"/>
              </a:solidFill>
              <a:effectLst/>
              <a:latin typeface="+mn-lt"/>
              <a:ea typeface="+mn-ea"/>
              <a:cs typeface="+mn-cs"/>
            </a:rPr>
            <a:t>％前後であった比率</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年度から資本費平準化債の発行により下水道事業への繰出金を抑制したことで</a:t>
          </a:r>
          <a:r>
            <a:rPr kumimoji="1" lang="ja-JP" altLang="en-US" sz="1100" b="0" i="0" baseline="0">
              <a:solidFill>
                <a:schemeClr val="dk1"/>
              </a:solidFill>
              <a:effectLst/>
              <a:latin typeface="+mn-lt"/>
              <a:ea typeface="+mn-ea"/>
              <a:cs typeface="+mn-cs"/>
            </a:rPr>
            <a:t>飛躍的に</a:t>
          </a:r>
          <a:r>
            <a:rPr kumimoji="1" lang="ja-JP" altLang="ja-JP" sz="1100" b="0" i="0" baseline="0">
              <a:solidFill>
                <a:schemeClr val="dk1"/>
              </a:solidFill>
              <a:effectLst/>
              <a:latin typeface="+mn-lt"/>
              <a:ea typeface="+mn-ea"/>
              <a:cs typeface="+mn-cs"/>
            </a:rPr>
            <a:t>改善された</a:t>
          </a:r>
          <a:r>
            <a:rPr kumimoji="1" lang="ja-JP" altLang="en-US" sz="1100" b="0" i="0" baseline="0">
              <a:solidFill>
                <a:schemeClr val="dk1"/>
              </a:solidFill>
              <a:effectLst/>
              <a:latin typeface="+mn-lt"/>
              <a:ea typeface="+mn-ea"/>
              <a:cs typeface="+mn-cs"/>
            </a:rPr>
            <a:t>が、</a:t>
          </a:r>
          <a:r>
            <a:rPr kumimoji="1" lang="en-US" altLang="ja-JP" sz="1100" b="0" i="0" baseline="0">
              <a:solidFill>
                <a:sysClr val="windowText" lastClr="000000"/>
              </a:solidFill>
              <a:effectLst/>
              <a:latin typeface="+mn-lt"/>
              <a:ea typeface="+mn-ea"/>
              <a:cs typeface="+mn-cs"/>
            </a:rPr>
            <a:t>28</a:t>
          </a:r>
          <a:r>
            <a:rPr kumimoji="1" lang="ja-JP" altLang="ja-JP" sz="1100" b="0" i="0" baseline="0">
              <a:solidFill>
                <a:sysClr val="windowText" lastClr="000000"/>
              </a:solidFill>
              <a:effectLst/>
              <a:latin typeface="+mn-lt"/>
              <a:ea typeface="+mn-ea"/>
              <a:cs typeface="+mn-cs"/>
            </a:rPr>
            <a:t>年度は</a:t>
          </a:r>
          <a:r>
            <a:rPr kumimoji="1" lang="en-US" altLang="ja-JP" sz="1100" b="0" i="0" baseline="0">
              <a:solidFill>
                <a:sysClr val="windowText" lastClr="000000"/>
              </a:solidFill>
              <a:effectLst/>
              <a:latin typeface="+mn-lt"/>
              <a:ea typeface="+mn-ea"/>
              <a:cs typeface="+mn-cs"/>
            </a:rPr>
            <a:t>87.4</a:t>
          </a:r>
          <a:r>
            <a:rPr kumimoji="1" lang="ja-JP" altLang="ja-JP" sz="1100" b="0" i="0" baseline="0">
              <a:solidFill>
                <a:sysClr val="windowText" lastClr="000000"/>
              </a:solidFill>
              <a:effectLst/>
              <a:latin typeface="+mn-lt"/>
              <a:ea typeface="+mn-ea"/>
              <a:cs typeface="+mn-cs"/>
            </a:rPr>
            <a:t>％と</a:t>
          </a:r>
          <a:r>
            <a:rPr kumimoji="1" lang="ja-JP" altLang="en-US" sz="1100" b="0" i="0" baseline="0">
              <a:solidFill>
                <a:sysClr val="windowText" lastClr="000000"/>
              </a:solidFill>
              <a:effectLst/>
              <a:latin typeface="+mn-lt"/>
              <a:ea typeface="+mn-ea"/>
              <a:cs typeface="+mn-cs"/>
            </a:rPr>
            <a:t>類似団体平均を</a:t>
          </a:r>
          <a:r>
            <a:rPr kumimoji="1" lang="en-US" altLang="ja-JP" sz="1100" b="0" i="0" baseline="0">
              <a:solidFill>
                <a:sysClr val="windowText" lastClr="000000"/>
              </a:solidFill>
              <a:effectLst/>
              <a:latin typeface="+mn-lt"/>
              <a:ea typeface="+mn-ea"/>
              <a:cs typeface="+mn-cs"/>
            </a:rPr>
            <a:t>32.8</a:t>
          </a:r>
          <a:r>
            <a:rPr kumimoji="1" lang="ja-JP" altLang="en-US" sz="1100" b="0" i="0" baseline="0">
              <a:solidFill>
                <a:sysClr val="windowText" lastClr="000000"/>
              </a:solidFill>
              <a:effectLst/>
              <a:latin typeface="+mn-lt"/>
              <a:ea typeface="+mn-ea"/>
              <a:cs typeface="+mn-cs"/>
            </a:rPr>
            <a:t>ポイント上回っている</a:t>
          </a:r>
          <a:r>
            <a:rPr kumimoji="1" lang="ja-JP" altLang="ja-JP" sz="1100" b="0" i="0" baseline="0">
              <a:solidFill>
                <a:sysClr val="windowText" lastClr="000000"/>
              </a:solidFill>
              <a:effectLst/>
              <a:latin typeface="+mn-lt"/>
              <a:ea typeface="+mn-ea"/>
              <a:cs typeface="+mn-cs"/>
            </a:rPr>
            <a:t>。これは、市立八幡浜総合病院改築工事に伴う企業債の発行により公営企業債等繰入見込額が大幅に増加したためである。</a:t>
          </a:r>
          <a:r>
            <a:rPr kumimoji="1" lang="ja-JP" altLang="ja-JP" sz="1100" b="0" i="0" baseline="0">
              <a:solidFill>
                <a:schemeClr val="dk1"/>
              </a:solidFill>
              <a:effectLst/>
              <a:latin typeface="+mn-lt"/>
              <a:ea typeface="+mn-ea"/>
              <a:cs typeface="+mn-cs"/>
            </a:rPr>
            <a:t>今後は、</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年度にかけて実施する八幡浜港フェリー埠頭再整備事業</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の大型事業により地方債現在高が増加し、比率は上昇する見通しであるが、</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年度以降は投資的経費を縮小し、地方債現在高の縮減に努める。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90246</xdr:rowOff>
    </xdr:from>
    <xdr:to>
      <xdr:col>24</xdr:col>
      <xdr:colOff>558800</xdr:colOff>
      <xdr:row>15</xdr:row>
      <xdr:rowOff>91453</xdr:rowOff>
    </xdr:to>
    <xdr:cxnSp macro="">
      <xdr:nvCxnSpPr>
        <xdr:cNvPr id="445" name="直線コネクタ 444"/>
        <xdr:cNvCxnSpPr/>
      </xdr:nvCxnSpPr>
      <xdr:spPr>
        <a:xfrm flipV="1">
          <a:off x="16179800" y="2661996"/>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47054</xdr:rowOff>
    </xdr:from>
    <xdr:to>
      <xdr:col>23</xdr:col>
      <xdr:colOff>406400</xdr:colOff>
      <xdr:row>15</xdr:row>
      <xdr:rowOff>91453</xdr:rowOff>
    </xdr:to>
    <xdr:cxnSp macro="">
      <xdr:nvCxnSpPr>
        <xdr:cNvPr id="448" name="直線コネクタ 447"/>
        <xdr:cNvCxnSpPr/>
      </xdr:nvCxnSpPr>
      <xdr:spPr>
        <a:xfrm>
          <a:off x="15290800" y="2618804"/>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47054</xdr:rowOff>
    </xdr:from>
    <xdr:to>
      <xdr:col>22</xdr:col>
      <xdr:colOff>203200</xdr:colOff>
      <xdr:row>15</xdr:row>
      <xdr:rowOff>48260</xdr:rowOff>
    </xdr:to>
    <xdr:cxnSp macro="">
      <xdr:nvCxnSpPr>
        <xdr:cNvPr id="451" name="直線コネクタ 450"/>
        <xdr:cNvCxnSpPr/>
      </xdr:nvCxnSpPr>
      <xdr:spPr>
        <a:xfrm flipV="1">
          <a:off x="14401800" y="2618804"/>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34265</xdr:rowOff>
    </xdr:from>
    <xdr:to>
      <xdr:col>21</xdr:col>
      <xdr:colOff>0</xdr:colOff>
      <xdr:row>15</xdr:row>
      <xdr:rowOff>48260</xdr:rowOff>
    </xdr:to>
    <xdr:cxnSp macro="">
      <xdr:nvCxnSpPr>
        <xdr:cNvPr id="454" name="直線コネクタ 453"/>
        <xdr:cNvCxnSpPr/>
      </xdr:nvCxnSpPr>
      <xdr:spPr>
        <a:xfrm>
          <a:off x="13512800" y="2606015"/>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8" name="テキスト ボックス 457"/>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39446</xdr:rowOff>
    </xdr:from>
    <xdr:to>
      <xdr:col>24</xdr:col>
      <xdr:colOff>609600</xdr:colOff>
      <xdr:row>15</xdr:row>
      <xdr:rowOff>141046</xdr:rowOff>
    </xdr:to>
    <xdr:sp macro="" textlink="">
      <xdr:nvSpPr>
        <xdr:cNvPr id="464" name="円/楕円 463"/>
        <xdr:cNvSpPr/>
      </xdr:nvSpPr>
      <xdr:spPr>
        <a:xfrm>
          <a:off x="16967200" y="261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11523</xdr:rowOff>
    </xdr:from>
    <xdr:ext cx="762000" cy="259045"/>
    <xdr:sp macro="" textlink="">
      <xdr:nvSpPr>
        <xdr:cNvPr id="465" name="将来負担の状況該当値テキスト"/>
        <xdr:cNvSpPr txBox="1"/>
      </xdr:nvSpPr>
      <xdr:spPr>
        <a:xfrm>
          <a:off x="17106900" y="258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40653</xdr:rowOff>
    </xdr:from>
    <xdr:to>
      <xdr:col>23</xdr:col>
      <xdr:colOff>457200</xdr:colOff>
      <xdr:row>15</xdr:row>
      <xdr:rowOff>142253</xdr:rowOff>
    </xdr:to>
    <xdr:sp macro="" textlink="">
      <xdr:nvSpPr>
        <xdr:cNvPr id="466" name="円/楕円 465"/>
        <xdr:cNvSpPr/>
      </xdr:nvSpPr>
      <xdr:spPr>
        <a:xfrm>
          <a:off x="16129000" y="26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127030</xdr:rowOff>
    </xdr:from>
    <xdr:ext cx="736600" cy="259045"/>
    <xdr:sp macro="" textlink="">
      <xdr:nvSpPr>
        <xdr:cNvPr id="467" name="テキスト ボックス 466"/>
        <xdr:cNvSpPr txBox="1"/>
      </xdr:nvSpPr>
      <xdr:spPr>
        <a:xfrm>
          <a:off x="15798800" y="2698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167704</xdr:rowOff>
    </xdr:from>
    <xdr:to>
      <xdr:col>22</xdr:col>
      <xdr:colOff>254000</xdr:colOff>
      <xdr:row>15</xdr:row>
      <xdr:rowOff>97854</xdr:rowOff>
    </xdr:to>
    <xdr:sp macro="" textlink="">
      <xdr:nvSpPr>
        <xdr:cNvPr id="468" name="円/楕円 467"/>
        <xdr:cNvSpPr/>
      </xdr:nvSpPr>
      <xdr:spPr>
        <a:xfrm>
          <a:off x="15240000" y="25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82631</xdr:rowOff>
    </xdr:from>
    <xdr:ext cx="762000" cy="259045"/>
    <xdr:sp macro="" textlink="">
      <xdr:nvSpPr>
        <xdr:cNvPr id="469" name="テキスト ボックス 468"/>
        <xdr:cNvSpPr txBox="1"/>
      </xdr:nvSpPr>
      <xdr:spPr>
        <a:xfrm>
          <a:off x="14909800" y="265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168910</xdr:rowOff>
    </xdr:from>
    <xdr:to>
      <xdr:col>21</xdr:col>
      <xdr:colOff>50800</xdr:colOff>
      <xdr:row>15</xdr:row>
      <xdr:rowOff>99060</xdr:rowOff>
    </xdr:to>
    <xdr:sp macro="" textlink="">
      <xdr:nvSpPr>
        <xdr:cNvPr id="470" name="円/楕円 469"/>
        <xdr:cNvSpPr/>
      </xdr:nvSpPr>
      <xdr:spPr>
        <a:xfrm>
          <a:off x="14351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83837</xdr:rowOff>
    </xdr:from>
    <xdr:ext cx="762000" cy="259045"/>
    <xdr:sp macro="" textlink="">
      <xdr:nvSpPr>
        <xdr:cNvPr id="471" name="テキスト ボックス 470"/>
        <xdr:cNvSpPr txBox="1"/>
      </xdr:nvSpPr>
      <xdr:spPr>
        <a:xfrm>
          <a:off x="14020800" y="265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154915</xdr:rowOff>
    </xdr:from>
    <xdr:to>
      <xdr:col>19</xdr:col>
      <xdr:colOff>533400</xdr:colOff>
      <xdr:row>15</xdr:row>
      <xdr:rowOff>85065</xdr:rowOff>
    </xdr:to>
    <xdr:sp macro="" textlink="">
      <xdr:nvSpPr>
        <xdr:cNvPr id="472" name="円/楕円 471"/>
        <xdr:cNvSpPr/>
      </xdr:nvSpPr>
      <xdr:spPr>
        <a:xfrm>
          <a:off x="13462000" y="2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95242</xdr:rowOff>
    </xdr:from>
    <xdr:ext cx="762000" cy="259045"/>
    <xdr:sp macro="" textlink="">
      <xdr:nvSpPr>
        <xdr:cNvPr id="473" name="テキスト ボックス 472"/>
        <xdr:cNvSpPr txBox="1"/>
      </xdr:nvSpPr>
      <xdr:spPr>
        <a:xfrm>
          <a:off x="13131800" y="232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35,245
35,071
132.68
20,691,248
20,377,433
86,798
11,326,553
21,611,041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87.4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年度については、退職者数の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に伴う退職手当の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により、人件費に係る経常収支比率は前年度に比べ</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改善され</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定員適正化計画により人員削減を行ってきたため、類似団体平均</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ポイント下回っている。今後数年間は退職者が比較的多い年が続く見込みであり、退職手当の増加が見込まれるため、退職者不補充などの定員適正管理により人件費の抑制に努める。また、状況に応じて退職手当債の活用も検討す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153670</xdr:rowOff>
    </xdr:from>
    <xdr:to>
      <xdr:col>7</xdr:col>
      <xdr:colOff>15875</xdr:colOff>
      <xdr:row>36</xdr:row>
      <xdr:rowOff>81280</xdr:rowOff>
    </xdr:to>
    <xdr:cxnSp macro="">
      <xdr:nvCxnSpPr>
        <xdr:cNvPr id="66" name="直線コネクタ 65"/>
        <xdr:cNvCxnSpPr/>
      </xdr:nvCxnSpPr>
      <xdr:spPr>
        <a:xfrm flipV="1">
          <a:off x="3987800" y="61544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81280</xdr:rowOff>
    </xdr:to>
    <xdr:cxnSp macro="">
      <xdr:nvCxnSpPr>
        <xdr:cNvPr id="69" name="直線コネクタ 68"/>
        <xdr:cNvCxnSpPr/>
      </xdr:nvCxnSpPr>
      <xdr:spPr>
        <a:xfrm>
          <a:off x="3098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100330</xdr:rowOff>
    </xdr:from>
    <xdr:to>
      <xdr:col>4</xdr:col>
      <xdr:colOff>346075</xdr:colOff>
      <xdr:row>36</xdr:row>
      <xdr:rowOff>58420</xdr:rowOff>
    </xdr:to>
    <xdr:cxnSp macro="">
      <xdr:nvCxnSpPr>
        <xdr:cNvPr id="72" name="直線コネクタ 71"/>
        <xdr:cNvCxnSpPr/>
      </xdr:nvCxnSpPr>
      <xdr:spPr>
        <a:xfrm>
          <a:off x="2209800" y="61010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100330</xdr:rowOff>
    </xdr:from>
    <xdr:to>
      <xdr:col>3</xdr:col>
      <xdr:colOff>142875</xdr:colOff>
      <xdr:row>37</xdr:row>
      <xdr:rowOff>39370</xdr:rowOff>
    </xdr:to>
    <xdr:cxnSp macro="">
      <xdr:nvCxnSpPr>
        <xdr:cNvPr id="75" name="直線コネクタ 74"/>
        <xdr:cNvCxnSpPr/>
      </xdr:nvCxnSpPr>
      <xdr:spPr>
        <a:xfrm flipV="1">
          <a:off x="1320800" y="610108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102870</xdr:rowOff>
    </xdr:from>
    <xdr:to>
      <xdr:col>7</xdr:col>
      <xdr:colOff>66675</xdr:colOff>
      <xdr:row>36</xdr:row>
      <xdr:rowOff>33020</xdr:rowOff>
    </xdr:to>
    <xdr:sp macro="" textlink="">
      <xdr:nvSpPr>
        <xdr:cNvPr id="85" name="円/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7" name="円/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9" name="円/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49530</xdr:rowOff>
    </xdr:from>
    <xdr:to>
      <xdr:col>3</xdr:col>
      <xdr:colOff>193675</xdr:colOff>
      <xdr:row>35</xdr:row>
      <xdr:rowOff>151130</xdr:rowOff>
    </xdr:to>
    <xdr:sp macro="" textlink="">
      <xdr:nvSpPr>
        <xdr:cNvPr id="91" name="円/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3" name="円/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係る経常収支比率が類似団体平均より高くなっているのは、八幡浜市行政改革大綱に基づき、業務の民間委託を推進し、職員人件費等から委託料へシフトしていることや職員数の削減により臨時職員が増え、賃金が増加していることが要因である。南環境センター運転管理業務、ゴミ収集運搬業務等の清掃費関係、養護老人ホーム管理、市民スポーツセンター管理が民間委託の主なものであり、今後も積極的に進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113393</xdr:rowOff>
    </xdr:from>
    <xdr:to>
      <xdr:col>24</xdr:col>
      <xdr:colOff>31750</xdr:colOff>
      <xdr:row>17</xdr:row>
      <xdr:rowOff>124279</xdr:rowOff>
    </xdr:to>
    <xdr:cxnSp macro="">
      <xdr:nvCxnSpPr>
        <xdr:cNvPr id="129" name="直線コネクタ 128"/>
        <xdr:cNvCxnSpPr/>
      </xdr:nvCxnSpPr>
      <xdr:spPr>
        <a:xfrm flipV="1">
          <a:off x="15671800" y="30280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102507</xdr:rowOff>
    </xdr:from>
    <xdr:to>
      <xdr:col>22</xdr:col>
      <xdr:colOff>565150</xdr:colOff>
      <xdr:row>17</xdr:row>
      <xdr:rowOff>124279</xdr:rowOff>
    </xdr:to>
    <xdr:cxnSp macro="">
      <xdr:nvCxnSpPr>
        <xdr:cNvPr id="132" name="直線コネクタ 131"/>
        <xdr:cNvCxnSpPr/>
      </xdr:nvCxnSpPr>
      <xdr:spPr>
        <a:xfrm>
          <a:off x="14782800" y="3017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102507</xdr:rowOff>
    </xdr:from>
    <xdr:to>
      <xdr:col>21</xdr:col>
      <xdr:colOff>361950</xdr:colOff>
      <xdr:row>17</xdr:row>
      <xdr:rowOff>135164</xdr:rowOff>
    </xdr:to>
    <xdr:cxnSp macro="">
      <xdr:nvCxnSpPr>
        <xdr:cNvPr id="135" name="直線コネクタ 134"/>
        <xdr:cNvCxnSpPr/>
      </xdr:nvCxnSpPr>
      <xdr:spPr>
        <a:xfrm flipV="1">
          <a:off x="13893800" y="3017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154214</xdr:rowOff>
    </xdr:from>
    <xdr:to>
      <xdr:col>20</xdr:col>
      <xdr:colOff>158750</xdr:colOff>
      <xdr:row>17</xdr:row>
      <xdr:rowOff>135164</xdr:rowOff>
    </xdr:to>
    <xdr:cxnSp macro="">
      <xdr:nvCxnSpPr>
        <xdr:cNvPr id="138" name="直線コネクタ 137"/>
        <xdr:cNvCxnSpPr/>
      </xdr:nvCxnSpPr>
      <xdr:spPr>
        <a:xfrm>
          <a:off x="13004800" y="28974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62593</xdr:rowOff>
    </xdr:from>
    <xdr:to>
      <xdr:col>24</xdr:col>
      <xdr:colOff>82550</xdr:colOff>
      <xdr:row>17</xdr:row>
      <xdr:rowOff>164193</xdr:rowOff>
    </xdr:to>
    <xdr:sp macro="" textlink="">
      <xdr:nvSpPr>
        <xdr:cNvPr id="148" name="円/楕円 147"/>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34670</xdr:rowOff>
    </xdr:from>
    <xdr:ext cx="762000" cy="259045"/>
    <xdr:sp macro="" textlink="">
      <xdr:nvSpPr>
        <xdr:cNvPr id="149"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73479</xdr:rowOff>
    </xdr:from>
    <xdr:to>
      <xdr:col>22</xdr:col>
      <xdr:colOff>615950</xdr:colOff>
      <xdr:row>18</xdr:row>
      <xdr:rowOff>3629</xdr:rowOff>
    </xdr:to>
    <xdr:sp macro="" textlink="">
      <xdr:nvSpPr>
        <xdr:cNvPr id="150" name="円/楕円 149"/>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159856</xdr:rowOff>
    </xdr:from>
    <xdr:ext cx="736600" cy="259045"/>
    <xdr:sp macro="" textlink="">
      <xdr:nvSpPr>
        <xdr:cNvPr id="151" name="テキスト ボックス 150"/>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51707</xdr:rowOff>
    </xdr:from>
    <xdr:to>
      <xdr:col>21</xdr:col>
      <xdr:colOff>412750</xdr:colOff>
      <xdr:row>17</xdr:row>
      <xdr:rowOff>153307</xdr:rowOff>
    </xdr:to>
    <xdr:sp macro="" textlink="">
      <xdr:nvSpPr>
        <xdr:cNvPr id="152" name="円/楕円 151"/>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138084</xdr:rowOff>
    </xdr:from>
    <xdr:ext cx="762000" cy="259045"/>
    <xdr:sp macro="" textlink="">
      <xdr:nvSpPr>
        <xdr:cNvPr id="153" name="テキスト ボックス 152"/>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84364</xdr:rowOff>
    </xdr:from>
    <xdr:to>
      <xdr:col>20</xdr:col>
      <xdr:colOff>209550</xdr:colOff>
      <xdr:row>18</xdr:row>
      <xdr:rowOff>14514</xdr:rowOff>
    </xdr:to>
    <xdr:sp macro="" textlink="">
      <xdr:nvSpPr>
        <xdr:cNvPr id="154" name="円/楕円 153"/>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170741</xdr:rowOff>
    </xdr:from>
    <xdr:ext cx="762000" cy="259045"/>
    <xdr:sp macro="" textlink="">
      <xdr:nvSpPr>
        <xdr:cNvPr id="155" name="テキスト ボックス 154"/>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56" name="円/楕円 155"/>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18341</xdr:rowOff>
    </xdr:from>
    <xdr:ext cx="762000" cy="259045"/>
    <xdr:sp macro="" textlink="">
      <xdr:nvSpPr>
        <xdr:cNvPr id="157" name="テキスト ボックス 156"/>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扶助費に係る経常収支比率は、類似団体平均以下の水準で推移している。これは、社会福祉、児童福祉、老人福祉において、各分野とも人口減少により給付も減少しているためと考えられる。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91622</xdr:rowOff>
    </xdr:from>
    <xdr:to>
      <xdr:col>7</xdr:col>
      <xdr:colOff>15875</xdr:colOff>
      <xdr:row>53</xdr:row>
      <xdr:rowOff>102507</xdr:rowOff>
    </xdr:to>
    <xdr:cxnSp macro="">
      <xdr:nvCxnSpPr>
        <xdr:cNvPr id="192" name="直線コネクタ 191"/>
        <xdr:cNvCxnSpPr/>
      </xdr:nvCxnSpPr>
      <xdr:spPr>
        <a:xfrm flipV="1">
          <a:off x="3987800" y="91784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80735</xdr:rowOff>
    </xdr:from>
    <xdr:to>
      <xdr:col>5</xdr:col>
      <xdr:colOff>549275</xdr:colOff>
      <xdr:row>53</xdr:row>
      <xdr:rowOff>102507</xdr:rowOff>
    </xdr:to>
    <xdr:cxnSp macro="">
      <xdr:nvCxnSpPr>
        <xdr:cNvPr id="195" name="直線コネクタ 194"/>
        <xdr:cNvCxnSpPr/>
      </xdr:nvCxnSpPr>
      <xdr:spPr>
        <a:xfrm>
          <a:off x="3098800" y="9167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80735</xdr:rowOff>
    </xdr:from>
    <xdr:to>
      <xdr:col>4</xdr:col>
      <xdr:colOff>346075</xdr:colOff>
      <xdr:row>53</xdr:row>
      <xdr:rowOff>167822</xdr:rowOff>
    </xdr:to>
    <xdr:cxnSp macro="">
      <xdr:nvCxnSpPr>
        <xdr:cNvPr id="198" name="直線コネクタ 197"/>
        <xdr:cNvCxnSpPr/>
      </xdr:nvCxnSpPr>
      <xdr:spPr>
        <a:xfrm flipV="1">
          <a:off x="2209800" y="9167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29028</xdr:rowOff>
    </xdr:to>
    <xdr:cxnSp macro="">
      <xdr:nvCxnSpPr>
        <xdr:cNvPr id="201" name="直線コネクタ 200"/>
        <xdr:cNvCxnSpPr/>
      </xdr:nvCxnSpPr>
      <xdr:spPr>
        <a:xfrm flipV="1">
          <a:off x="1320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40822</xdr:rowOff>
    </xdr:from>
    <xdr:to>
      <xdr:col>7</xdr:col>
      <xdr:colOff>66675</xdr:colOff>
      <xdr:row>53</xdr:row>
      <xdr:rowOff>142422</xdr:rowOff>
    </xdr:to>
    <xdr:sp macro="" textlink="">
      <xdr:nvSpPr>
        <xdr:cNvPr id="211" name="円/楕円 210"/>
        <xdr:cNvSpPr/>
      </xdr:nvSpPr>
      <xdr:spPr>
        <a:xfrm>
          <a:off x="47752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120849</xdr:rowOff>
    </xdr:from>
    <xdr:ext cx="762000" cy="259045"/>
    <xdr:sp macro="" textlink="">
      <xdr:nvSpPr>
        <xdr:cNvPr id="212" name="扶助費該当値テキスト"/>
        <xdr:cNvSpPr txBox="1"/>
      </xdr:nvSpPr>
      <xdr:spPr>
        <a:xfrm>
          <a:off x="4914900" y="903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13" name="円/楕円 212"/>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14" name="テキスト ボックス 213"/>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29935</xdr:rowOff>
    </xdr:from>
    <xdr:to>
      <xdr:col>4</xdr:col>
      <xdr:colOff>396875</xdr:colOff>
      <xdr:row>53</xdr:row>
      <xdr:rowOff>131535</xdr:rowOff>
    </xdr:to>
    <xdr:sp macro="" textlink="">
      <xdr:nvSpPr>
        <xdr:cNvPr id="215" name="円/楕円 214"/>
        <xdr:cNvSpPr/>
      </xdr:nvSpPr>
      <xdr:spPr>
        <a:xfrm>
          <a:off x="3048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141712</xdr:rowOff>
    </xdr:from>
    <xdr:ext cx="762000" cy="259045"/>
    <xdr:sp macro="" textlink="">
      <xdr:nvSpPr>
        <xdr:cNvPr id="216" name="テキスト ボックス 215"/>
        <xdr:cNvSpPr txBox="1"/>
      </xdr:nvSpPr>
      <xdr:spPr>
        <a:xfrm>
          <a:off x="2717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7" name="円/楕円 216"/>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8" name="テキスト ボックス 217"/>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9" name="円/楕円 218"/>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20" name="テキスト ボックス 219"/>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その他に係る経常収支比率は類似団体平均を</a:t>
          </a:r>
          <a:r>
            <a:rPr kumimoji="1" lang="en-US" altLang="ja-JP" sz="1100" b="0" i="0" baseline="0">
              <a:solidFill>
                <a:schemeClr val="dk1"/>
              </a:solidFill>
              <a:effectLst/>
              <a:latin typeface="+mn-lt"/>
              <a:ea typeface="+mn-ea"/>
              <a:cs typeface="+mn-cs"/>
            </a:rPr>
            <a:t>5.8</a:t>
          </a:r>
          <a:r>
            <a:rPr kumimoji="1" lang="ja-JP" altLang="ja-JP" sz="1100" b="0" i="0" baseline="0">
              <a:solidFill>
                <a:schemeClr val="dk1"/>
              </a:solidFill>
              <a:effectLst/>
              <a:latin typeface="+mn-lt"/>
              <a:ea typeface="+mn-ea"/>
              <a:cs typeface="+mn-cs"/>
            </a:rPr>
            <a:t>ポイント上回っている。これは、公共下水道の整備率が高いことに伴い、公共下水道事業会計への公債費の繰出金が高い水準で推移していること及び高齢化による介護保険事業会計への繰出金が主な要因である。今後は、下水道事業については独立採算の原則に立ち返った使用料の見直しにより経営の健全化に努め、介護保険事業においても介護保険料の適正化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100330</xdr:rowOff>
    </xdr:from>
    <xdr:to>
      <xdr:col>24</xdr:col>
      <xdr:colOff>31750</xdr:colOff>
      <xdr:row>57</xdr:row>
      <xdr:rowOff>153670</xdr:rowOff>
    </xdr:to>
    <xdr:cxnSp macro="">
      <xdr:nvCxnSpPr>
        <xdr:cNvPr id="253" name="直線コネクタ 252"/>
        <xdr:cNvCxnSpPr/>
      </xdr:nvCxnSpPr>
      <xdr:spPr>
        <a:xfrm>
          <a:off x="15671800" y="9872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100330</xdr:rowOff>
    </xdr:from>
    <xdr:to>
      <xdr:col>22</xdr:col>
      <xdr:colOff>565150</xdr:colOff>
      <xdr:row>58</xdr:row>
      <xdr:rowOff>5080</xdr:rowOff>
    </xdr:to>
    <xdr:cxnSp macro="">
      <xdr:nvCxnSpPr>
        <xdr:cNvPr id="256" name="直線コネクタ 255"/>
        <xdr:cNvCxnSpPr/>
      </xdr:nvCxnSpPr>
      <xdr:spPr>
        <a:xfrm flipV="1">
          <a:off x="14782800" y="9872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58</xdr:row>
      <xdr:rowOff>5080</xdr:rowOff>
    </xdr:to>
    <xdr:cxnSp macro="">
      <xdr:nvCxnSpPr>
        <xdr:cNvPr id="259" name="直線コネクタ 258"/>
        <xdr:cNvCxnSpPr/>
      </xdr:nvCxnSpPr>
      <xdr:spPr>
        <a:xfrm>
          <a:off x="13893800" y="97282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127000</xdr:rowOff>
    </xdr:to>
    <xdr:cxnSp macro="">
      <xdr:nvCxnSpPr>
        <xdr:cNvPr id="262" name="直線コネクタ 261"/>
        <xdr:cNvCxnSpPr/>
      </xdr:nvCxnSpPr>
      <xdr:spPr>
        <a:xfrm>
          <a:off x="13004800" y="9644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102870</xdr:rowOff>
    </xdr:from>
    <xdr:to>
      <xdr:col>24</xdr:col>
      <xdr:colOff>82550</xdr:colOff>
      <xdr:row>58</xdr:row>
      <xdr:rowOff>33020</xdr:rowOff>
    </xdr:to>
    <xdr:sp macro="" textlink="">
      <xdr:nvSpPr>
        <xdr:cNvPr id="272" name="円/楕円 271"/>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74947</xdr:rowOff>
    </xdr:from>
    <xdr:ext cx="762000" cy="259045"/>
    <xdr:sp macro="" textlink="">
      <xdr:nvSpPr>
        <xdr:cNvPr id="273"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74" name="円/楕円 273"/>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75" name="テキスト ボックス 274"/>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125730</xdr:rowOff>
    </xdr:from>
    <xdr:to>
      <xdr:col>21</xdr:col>
      <xdr:colOff>412750</xdr:colOff>
      <xdr:row>58</xdr:row>
      <xdr:rowOff>55880</xdr:rowOff>
    </xdr:to>
    <xdr:sp macro="" textlink="">
      <xdr:nvSpPr>
        <xdr:cNvPr id="276" name="円/楕円 275"/>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40657</xdr:rowOff>
    </xdr:from>
    <xdr:ext cx="762000" cy="259045"/>
    <xdr:sp macro="" textlink="">
      <xdr:nvSpPr>
        <xdr:cNvPr id="277" name="テキスト ボックス 276"/>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8" name="円/楕円 277"/>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9" name="テキスト ボックス 278"/>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80" name="円/楕円 279"/>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81" name="テキスト ボックス 280"/>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等に係る経常収支比率が類似団体平均より高くなっているのは、広域消防の施設事務組合への負担金及び市立八幡浜総合病院への負担金が多額になっているためである。消防、病院への負担金は地域住民の安全・安心のために必要なものであるが、年々増高する補助費等を抑えるため経営改善努力を促す必要がある。また、補助金については、補助団体の活動・運営状況等を的確に把握し、廃止・縮小などの見直し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120142</xdr:rowOff>
    </xdr:to>
    <xdr:cxnSp macro="">
      <xdr:nvCxnSpPr>
        <xdr:cNvPr id="311" name="直線コネクタ 310"/>
        <xdr:cNvCxnSpPr/>
      </xdr:nvCxnSpPr>
      <xdr:spPr>
        <a:xfrm>
          <a:off x="15671800" y="64363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92710</xdr:rowOff>
    </xdr:from>
    <xdr:to>
      <xdr:col>22</xdr:col>
      <xdr:colOff>565150</xdr:colOff>
      <xdr:row>37</xdr:row>
      <xdr:rowOff>110998</xdr:rowOff>
    </xdr:to>
    <xdr:cxnSp macro="">
      <xdr:nvCxnSpPr>
        <xdr:cNvPr id="314" name="直線コネクタ 313"/>
        <xdr:cNvCxnSpPr/>
      </xdr:nvCxnSpPr>
      <xdr:spPr>
        <a:xfrm flipV="1">
          <a:off x="14782800" y="6436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37</xdr:row>
      <xdr:rowOff>110998</xdr:rowOff>
    </xdr:to>
    <xdr:cxnSp macro="">
      <xdr:nvCxnSpPr>
        <xdr:cNvPr id="317" name="直線コネクタ 316"/>
        <xdr:cNvCxnSpPr/>
      </xdr:nvCxnSpPr>
      <xdr:spPr>
        <a:xfrm>
          <a:off x="13893800" y="6431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65278</xdr:rowOff>
    </xdr:from>
    <xdr:to>
      <xdr:col>20</xdr:col>
      <xdr:colOff>158750</xdr:colOff>
      <xdr:row>37</xdr:row>
      <xdr:rowOff>88138</xdr:rowOff>
    </xdr:to>
    <xdr:cxnSp macro="">
      <xdr:nvCxnSpPr>
        <xdr:cNvPr id="320" name="直線コネクタ 319"/>
        <xdr:cNvCxnSpPr/>
      </xdr:nvCxnSpPr>
      <xdr:spPr>
        <a:xfrm>
          <a:off x="13004800" y="6408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69342</xdr:rowOff>
    </xdr:from>
    <xdr:to>
      <xdr:col>24</xdr:col>
      <xdr:colOff>82550</xdr:colOff>
      <xdr:row>37</xdr:row>
      <xdr:rowOff>170942</xdr:rowOff>
    </xdr:to>
    <xdr:sp macro="" textlink="">
      <xdr:nvSpPr>
        <xdr:cNvPr id="330" name="円/楕円 329"/>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41419</xdr:rowOff>
    </xdr:from>
    <xdr:ext cx="762000" cy="259045"/>
    <xdr:sp macro="" textlink="">
      <xdr:nvSpPr>
        <xdr:cNvPr id="331"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32" name="円/楕円 331"/>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33" name="テキスト ボックス 332"/>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60198</xdr:rowOff>
    </xdr:from>
    <xdr:to>
      <xdr:col>21</xdr:col>
      <xdr:colOff>412750</xdr:colOff>
      <xdr:row>37</xdr:row>
      <xdr:rowOff>161798</xdr:rowOff>
    </xdr:to>
    <xdr:sp macro="" textlink="">
      <xdr:nvSpPr>
        <xdr:cNvPr id="334" name="円/楕円 333"/>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146575</xdr:rowOff>
    </xdr:from>
    <xdr:ext cx="762000" cy="259045"/>
    <xdr:sp macro="" textlink="">
      <xdr:nvSpPr>
        <xdr:cNvPr id="335" name="テキスト ボックス 334"/>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36" name="円/楕円 335"/>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37" name="テキスト ボックス 336"/>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14478</xdr:rowOff>
    </xdr:from>
    <xdr:to>
      <xdr:col>19</xdr:col>
      <xdr:colOff>6350</xdr:colOff>
      <xdr:row>37</xdr:row>
      <xdr:rowOff>116078</xdr:rowOff>
    </xdr:to>
    <xdr:sp macro="" textlink="">
      <xdr:nvSpPr>
        <xdr:cNvPr id="338" name="円/楕円 337"/>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100855</xdr:rowOff>
    </xdr:from>
    <xdr:ext cx="762000" cy="259045"/>
    <xdr:sp macro="" textlink="">
      <xdr:nvSpPr>
        <xdr:cNvPr id="339" name="テキスト ボックス 338"/>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公債費に係る経常収支比率は、類似団体平均を</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ポイント下回っている。過去の大型事業の償還終了により元利償還金額は減少しているが、</a:t>
          </a:r>
          <a:r>
            <a:rPr kumimoji="1" lang="ja-JP" altLang="en-US" sz="1100" b="0" i="0" baseline="0">
              <a:solidFill>
                <a:schemeClr val="dk1"/>
              </a:solidFill>
              <a:effectLst/>
              <a:latin typeface="+mn-lt"/>
              <a:ea typeface="+mn-ea"/>
              <a:cs typeface="+mn-cs"/>
            </a:rPr>
            <a:t>地域交流拠点施設整備事業</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大島地区種苗生産施設整備事業等</a:t>
          </a:r>
          <a:r>
            <a:rPr kumimoji="1" lang="ja-JP" altLang="ja-JP" sz="1100" b="0" i="0" baseline="0">
              <a:solidFill>
                <a:schemeClr val="dk1"/>
              </a:solidFill>
              <a:effectLst/>
              <a:latin typeface="+mn-lt"/>
              <a:ea typeface="+mn-ea"/>
              <a:cs typeface="+mn-cs"/>
            </a:rPr>
            <a:t>の償還が始まることにより、今後は公債費の増加が見込まれるため、起債の新規発行を伴う普通建設事業を抑制し、臨時財政対策債を除く起債発行額を原則として元金償還額より抑える方針とする。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153670</xdr:rowOff>
    </xdr:from>
    <xdr:to>
      <xdr:col>7</xdr:col>
      <xdr:colOff>15875</xdr:colOff>
      <xdr:row>74</xdr:row>
      <xdr:rowOff>161290</xdr:rowOff>
    </xdr:to>
    <xdr:cxnSp macro="">
      <xdr:nvCxnSpPr>
        <xdr:cNvPr id="371" name="直線コネクタ 370"/>
        <xdr:cNvCxnSpPr/>
      </xdr:nvCxnSpPr>
      <xdr:spPr>
        <a:xfrm>
          <a:off x="3987800" y="128409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153670</xdr:rowOff>
    </xdr:from>
    <xdr:to>
      <xdr:col>5</xdr:col>
      <xdr:colOff>549275</xdr:colOff>
      <xdr:row>74</xdr:row>
      <xdr:rowOff>155575</xdr:rowOff>
    </xdr:to>
    <xdr:cxnSp macro="">
      <xdr:nvCxnSpPr>
        <xdr:cNvPr id="374" name="直線コネクタ 373"/>
        <xdr:cNvCxnSpPr/>
      </xdr:nvCxnSpPr>
      <xdr:spPr>
        <a:xfrm flipV="1">
          <a:off x="3098800" y="12840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155575</xdr:rowOff>
    </xdr:from>
    <xdr:to>
      <xdr:col>4</xdr:col>
      <xdr:colOff>346075</xdr:colOff>
      <xdr:row>75</xdr:row>
      <xdr:rowOff>5080</xdr:rowOff>
    </xdr:to>
    <xdr:cxnSp macro="">
      <xdr:nvCxnSpPr>
        <xdr:cNvPr id="377" name="直線コネクタ 376"/>
        <xdr:cNvCxnSpPr/>
      </xdr:nvCxnSpPr>
      <xdr:spPr>
        <a:xfrm flipV="1">
          <a:off x="2209800" y="128428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5080</xdr:rowOff>
    </xdr:from>
    <xdr:to>
      <xdr:col>3</xdr:col>
      <xdr:colOff>142875</xdr:colOff>
      <xdr:row>75</xdr:row>
      <xdr:rowOff>6985</xdr:rowOff>
    </xdr:to>
    <xdr:cxnSp macro="">
      <xdr:nvCxnSpPr>
        <xdr:cNvPr id="380" name="直線コネクタ 379"/>
        <xdr:cNvCxnSpPr/>
      </xdr:nvCxnSpPr>
      <xdr:spPr>
        <a:xfrm flipV="1">
          <a:off x="1320800" y="128638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110490</xdr:rowOff>
    </xdr:from>
    <xdr:to>
      <xdr:col>7</xdr:col>
      <xdr:colOff>66675</xdr:colOff>
      <xdr:row>75</xdr:row>
      <xdr:rowOff>40640</xdr:rowOff>
    </xdr:to>
    <xdr:sp macro="" textlink="">
      <xdr:nvSpPr>
        <xdr:cNvPr id="390" name="円/楕円 389"/>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127017</xdr:rowOff>
    </xdr:from>
    <xdr:ext cx="762000" cy="259045"/>
    <xdr:sp macro="" textlink="">
      <xdr:nvSpPr>
        <xdr:cNvPr id="391" name="公債費該当値テキスト"/>
        <xdr:cNvSpPr txBox="1"/>
      </xdr:nvSpPr>
      <xdr:spPr>
        <a:xfrm>
          <a:off x="49149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102870</xdr:rowOff>
    </xdr:from>
    <xdr:to>
      <xdr:col>5</xdr:col>
      <xdr:colOff>600075</xdr:colOff>
      <xdr:row>75</xdr:row>
      <xdr:rowOff>33020</xdr:rowOff>
    </xdr:to>
    <xdr:sp macro="" textlink="">
      <xdr:nvSpPr>
        <xdr:cNvPr id="392" name="円/楕円 391"/>
        <xdr:cNvSpPr/>
      </xdr:nvSpPr>
      <xdr:spPr>
        <a:xfrm>
          <a:off x="3937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43197</xdr:rowOff>
    </xdr:from>
    <xdr:ext cx="736600" cy="259045"/>
    <xdr:sp macro="" textlink="">
      <xdr:nvSpPr>
        <xdr:cNvPr id="393" name="テキスト ボックス 392"/>
        <xdr:cNvSpPr txBox="1"/>
      </xdr:nvSpPr>
      <xdr:spPr>
        <a:xfrm>
          <a:off x="3606800" y="1255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104775</xdr:rowOff>
    </xdr:from>
    <xdr:to>
      <xdr:col>4</xdr:col>
      <xdr:colOff>396875</xdr:colOff>
      <xdr:row>75</xdr:row>
      <xdr:rowOff>34925</xdr:rowOff>
    </xdr:to>
    <xdr:sp macro="" textlink="">
      <xdr:nvSpPr>
        <xdr:cNvPr id="394" name="円/楕円 393"/>
        <xdr:cNvSpPr/>
      </xdr:nvSpPr>
      <xdr:spPr>
        <a:xfrm>
          <a:off x="3048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45102</xdr:rowOff>
    </xdr:from>
    <xdr:ext cx="762000" cy="259045"/>
    <xdr:sp macro="" textlink="">
      <xdr:nvSpPr>
        <xdr:cNvPr id="395" name="テキスト ボックス 394"/>
        <xdr:cNvSpPr txBox="1"/>
      </xdr:nvSpPr>
      <xdr:spPr>
        <a:xfrm>
          <a:off x="2717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125730</xdr:rowOff>
    </xdr:from>
    <xdr:to>
      <xdr:col>3</xdr:col>
      <xdr:colOff>193675</xdr:colOff>
      <xdr:row>75</xdr:row>
      <xdr:rowOff>55880</xdr:rowOff>
    </xdr:to>
    <xdr:sp macro="" textlink="">
      <xdr:nvSpPr>
        <xdr:cNvPr id="396" name="円/楕円 395"/>
        <xdr:cNvSpPr/>
      </xdr:nvSpPr>
      <xdr:spPr>
        <a:xfrm>
          <a:off x="2159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66057</xdr:rowOff>
    </xdr:from>
    <xdr:ext cx="762000" cy="259045"/>
    <xdr:sp macro="" textlink="">
      <xdr:nvSpPr>
        <xdr:cNvPr id="397" name="テキスト ボックス 396"/>
        <xdr:cNvSpPr txBox="1"/>
      </xdr:nvSpPr>
      <xdr:spPr>
        <a:xfrm>
          <a:off x="1828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127635</xdr:rowOff>
    </xdr:from>
    <xdr:to>
      <xdr:col>1</xdr:col>
      <xdr:colOff>676275</xdr:colOff>
      <xdr:row>75</xdr:row>
      <xdr:rowOff>57785</xdr:rowOff>
    </xdr:to>
    <xdr:sp macro="" textlink="">
      <xdr:nvSpPr>
        <xdr:cNvPr id="398" name="円/楕円 397"/>
        <xdr:cNvSpPr/>
      </xdr:nvSpPr>
      <xdr:spPr>
        <a:xfrm>
          <a:off x="1270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67962</xdr:rowOff>
    </xdr:from>
    <xdr:ext cx="762000" cy="259045"/>
    <xdr:sp macro="" textlink="">
      <xdr:nvSpPr>
        <xdr:cNvPr id="399" name="テキスト ボックス 398"/>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公債費以外に係る経常収支比率は、類似団体平均を</a:t>
          </a:r>
          <a:r>
            <a:rPr kumimoji="1" lang="en-US" altLang="ja-JP" sz="1100" b="0" i="0" baseline="0">
              <a:solidFill>
                <a:schemeClr val="dk1"/>
              </a:solidFill>
              <a:effectLst/>
              <a:latin typeface="+mn-lt"/>
              <a:ea typeface="+mn-ea"/>
              <a:cs typeface="+mn-cs"/>
            </a:rPr>
            <a:t>5.6</a:t>
          </a:r>
          <a:r>
            <a:rPr kumimoji="1" lang="ja-JP" altLang="ja-JP" sz="1100" b="0" i="0" baseline="0">
              <a:solidFill>
                <a:schemeClr val="dk1"/>
              </a:solidFill>
              <a:effectLst/>
              <a:latin typeface="+mn-lt"/>
              <a:ea typeface="+mn-ea"/>
              <a:cs typeface="+mn-cs"/>
            </a:rPr>
            <a:t>ポイント上回っている。委託料等の物件費</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ポイント、広域消防、市立八幡浜総合病院への負担金等の補助費等</a:t>
          </a:r>
          <a:r>
            <a:rPr kumimoji="1" lang="en-US" altLang="ja-JP" sz="1100" b="0" i="0" baseline="0">
              <a:solidFill>
                <a:schemeClr val="dk1"/>
              </a:solidFill>
              <a:effectLst/>
              <a:latin typeface="+mn-lt"/>
              <a:ea typeface="+mn-ea"/>
              <a:cs typeface="+mn-cs"/>
            </a:rPr>
            <a:t>5.5</a:t>
          </a:r>
          <a:r>
            <a:rPr kumimoji="1" lang="ja-JP" altLang="ja-JP" sz="1100" b="0" i="0" baseline="0">
              <a:solidFill>
                <a:schemeClr val="dk1"/>
              </a:solidFill>
              <a:effectLst/>
              <a:latin typeface="+mn-lt"/>
              <a:ea typeface="+mn-ea"/>
              <a:cs typeface="+mn-cs"/>
            </a:rPr>
            <a:t>ポイント、公共下水道事業等への繰出金</a:t>
          </a:r>
          <a:r>
            <a:rPr kumimoji="1" lang="en-US" altLang="ja-JP" sz="1100" b="0" i="0" baseline="0">
              <a:solidFill>
                <a:schemeClr val="dk1"/>
              </a:solidFill>
              <a:effectLst/>
              <a:latin typeface="+mn-lt"/>
              <a:ea typeface="+mn-ea"/>
              <a:cs typeface="+mn-cs"/>
            </a:rPr>
            <a:t>5.8</a:t>
          </a:r>
          <a:r>
            <a:rPr kumimoji="1" lang="ja-JP" altLang="ja-JP" sz="1100" b="0" i="0" baseline="0">
              <a:solidFill>
                <a:schemeClr val="dk1"/>
              </a:solidFill>
              <a:effectLst/>
              <a:latin typeface="+mn-lt"/>
              <a:ea typeface="+mn-ea"/>
              <a:cs typeface="+mn-cs"/>
            </a:rPr>
            <a:t>ポイントなどが要因である。経常収支比率を改善するには、経常一般財源の増加も大きな要因となるため、市税の収納率向上や市有財産の売却等、歳入確保に努める。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168911</xdr:rowOff>
    </xdr:from>
    <xdr:to>
      <xdr:col>24</xdr:col>
      <xdr:colOff>31750</xdr:colOff>
      <xdr:row>79</xdr:row>
      <xdr:rowOff>5080</xdr:rowOff>
    </xdr:to>
    <xdr:cxnSp macro="">
      <xdr:nvCxnSpPr>
        <xdr:cNvPr id="432" name="直線コネクタ 431"/>
        <xdr:cNvCxnSpPr/>
      </xdr:nvCxnSpPr>
      <xdr:spPr>
        <a:xfrm flipV="1">
          <a:off x="15671800" y="135420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5080</xdr:rowOff>
    </xdr:from>
    <xdr:to>
      <xdr:col>22</xdr:col>
      <xdr:colOff>565150</xdr:colOff>
      <xdr:row>79</xdr:row>
      <xdr:rowOff>31750</xdr:rowOff>
    </xdr:to>
    <xdr:cxnSp macro="">
      <xdr:nvCxnSpPr>
        <xdr:cNvPr id="435" name="直線コネクタ 434"/>
        <xdr:cNvCxnSpPr/>
      </xdr:nvCxnSpPr>
      <xdr:spPr>
        <a:xfrm flipV="1">
          <a:off x="14782800" y="13549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50800</xdr:rowOff>
    </xdr:from>
    <xdr:to>
      <xdr:col>21</xdr:col>
      <xdr:colOff>361950</xdr:colOff>
      <xdr:row>79</xdr:row>
      <xdr:rowOff>31750</xdr:rowOff>
    </xdr:to>
    <xdr:cxnSp macro="">
      <xdr:nvCxnSpPr>
        <xdr:cNvPr id="438" name="直線コネクタ 437"/>
        <xdr:cNvCxnSpPr/>
      </xdr:nvCxnSpPr>
      <xdr:spPr>
        <a:xfrm>
          <a:off x="13893800" y="1342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50800</xdr:rowOff>
    </xdr:from>
    <xdr:to>
      <xdr:col>20</xdr:col>
      <xdr:colOff>158750</xdr:colOff>
      <xdr:row>78</xdr:row>
      <xdr:rowOff>88900</xdr:rowOff>
    </xdr:to>
    <xdr:cxnSp macro="">
      <xdr:nvCxnSpPr>
        <xdr:cNvPr id="441" name="直線コネクタ 440"/>
        <xdr:cNvCxnSpPr/>
      </xdr:nvCxnSpPr>
      <xdr:spPr>
        <a:xfrm flipV="1">
          <a:off x="13004800" y="1342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118111</xdr:rowOff>
    </xdr:from>
    <xdr:to>
      <xdr:col>24</xdr:col>
      <xdr:colOff>82550</xdr:colOff>
      <xdr:row>79</xdr:row>
      <xdr:rowOff>48261</xdr:rowOff>
    </xdr:to>
    <xdr:sp macro="" textlink="">
      <xdr:nvSpPr>
        <xdr:cNvPr id="451" name="円/楕円 450"/>
        <xdr:cNvSpPr/>
      </xdr:nvSpPr>
      <xdr:spPr>
        <a:xfrm>
          <a:off x="164592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90188</xdr:rowOff>
    </xdr:from>
    <xdr:ext cx="762000" cy="259045"/>
    <xdr:sp macro="" textlink="">
      <xdr:nvSpPr>
        <xdr:cNvPr id="452" name="公債費以外該当値テキスト"/>
        <xdr:cNvSpPr txBox="1"/>
      </xdr:nvSpPr>
      <xdr:spPr>
        <a:xfrm>
          <a:off x="165989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125730</xdr:rowOff>
    </xdr:from>
    <xdr:to>
      <xdr:col>22</xdr:col>
      <xdr:colOff>615950</xdr:colOff>
      <xdr:row>79</xdr:row>
      <xdr:rowOff>55880</xdr:rowOff>
    </xdr:to>
    <xdr:sp macro="" textlink="">
      <xdr:nvSpPr>
        <xdr:cNvPr id="453" name="円/楕円 452"/>
        <xdr:cNvSpPr/>
      </xdr:nvSpPr>
      <xdr:spPr>
        <a:xfrm>
          <a:off x="15621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40657</xdr:rowOff>
    </xdr:from>
    <xdr:ext cx="736600" cy="259045"/>
    <xdr:sp macro="" textlink="">
      <xdr:nvSpPr>
        <xdr:cNvPr id="454" name="テキスト ボックス 453"/>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152400</xdr:rowOff>
    </xdr:from>
    <xdr:to>
      <xdr:col>21</xdr:col>
      <xdr:colOff>412750</xdr:colOff>
      <xdr:row>79</xdr:row>
      <xdr:rowOff>82550</xdr:rowOff>
    </xdr:to>
    <xdr:sp macro="" textlink="">
      <xdr:nvSpPr>
        <xdr:cNvPr id="455" name="円/楕円 454"/>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67327</xdr:rowOff>
    </xdr:from>
    <xdr:ext cx="762000" cy="259045"/>
    <xdr:sp macro="" textlink="">
      <xdr:nvSpPr>
        <xdr:cNvPr id="456" name="テキスト ボックス 455"/>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0</xdr:rowOff>
    </xdr:from>
    <xdr:to>
      <xdr:col>20</xdr:col>
      <xdr:colOff>209550</xdr:colOff>
      <xdr:row>78</xdr:row>
      <xdr:rowOff>101600</xdr:rowOff>
    </xdr:to>
    <xdr:sp macro="" textlink="">
      <xdr:nvSpPr>
        <xdr:cNvPr id="457" name="円/楕円 456"/>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86377</xdr:rowOff>
    </xdr:from>
    <xdr:ext cx="762000" cy="259045"/>
    <xdr:sp macro="" textlink="">
      <xdr:nvSpPr>
        <xdr:cNvPr id="458" name="テキスト ボックス 457"/>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38100</xdr:rowOff>
    </xdr:from>
    <xdr:to>
      <xdr:col>19</xdr:col>
      <xdr:colOff>6350</xdr:colOff>
      <xdr:row>78</xdr:row>
      <xdr:rowOff>139700</xdr:rowOff>
    </xdr:to>
    <xdr:sp macro="" textlink="">
      <xdr:nvSpPr>
        <xdr:cNvPr id="459" name="円/楕円 458"/>
        <xdr:cNvSpPr/>
      </xdr:nvSpPr>
      <xdr:spPr>
        <a:xfrm>
          <a:off x="12954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124477</xdr:rowOff>
    </xdr:from>
    <xdr:ext cx="762000" cy="259045"/>
    <xdr:sp macro="" textlink="">
      <xdr:nvSpPr>
        <xdr:cNvPr id="460" name="テキスト ボックス 459"/>
        <xdr:cNvSpPr txBox="1"/>
      </xdr:nvSpPr>
      <xdr:spPr>
        <a:xfrm>
          <a:off x="12623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愛媛県八幡浜市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93878</xdr:rowOff>
    </xdr:from>
    <xdr:to>
      <xdr:col>4</xdr:col>
      <xdr:colOff>1117600</xdr:colOff>
      <xdr:row>16</xdr:row>
      <xdr:rowOff>106794</xdr:rowOff>
    </xdr:to>
    <xdr:cxnSp macro="">
      <xdr:nvCxnSpPr>
        <xdr:cNvPr id="50" name="直線コネクタ 49"/>
        <xdr:cNvCxnSpPr/>
      </xdr:nvCxnSpPr>
      <xdr:spPr bwMode="auto">
        <a:xfrm>
          <a:off x="5003800" y="2884703"/>
          <a:ext cx="6477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93878</xdr:rowOff>
    </xdr:from>
    <xdr:to>
      <xdr:col>4</xdr:col>
      <xdr:colOff>469900</xdr:colOff>
      <xdr:row>16</xdr:row>
      <xdr:rowOff>138684</xdr:rowOff>
    </xdr:to>
    <xdr:cxnSp macro="">
      <xdr:nvCxnSpPr>
        <xdr:cNvPr id="53" name="直線コネクタ 52"/>
        <xdr:cNvCxnSpPr/>
      </xdr:nvCxnSpPr>
      <xdr:spPr bwMode="auto">
        <a:xfrm flipV="1">
          <a:off x="4305300" y="2884703"/>
          <a:ext cx="698500" cy="4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138684</xdr:rowOff>
    </xdr:from>
    <xdr:to>
      <xdr:col>3</xdr:col>
      <xdr:colOff>904875</xdr:colOff>
      <xdr:row>17</xdr:row>
      <xdr:rowOff>36830</xdr:rowOff>
    </xdr:to>
    <xdr:cxnSp macro="">
      <xdr:nvCxnSpPr>
        <xdr:cNvPr id="56" name="直線コネクタ 55"/>
        <xdr:cNvCxnSpPr/>
      </xdr:nvCxnSpPr>
      <xdr:spPr bwMode="auto">
        <a:xfrm flipV="1">
          <a:off x="3606800" y="2929509"/>
          <a:ext cx="698500" cy="69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143523</xdr:rowOff>
    </xdr:from>
    <xdr:to>
      <xdr:col>3</xdr:col>
      <xdr:colOff>206375</xdr:colOff>
      <xdr:row>17</xdr:row>
      <xdr:rowOff>36830</xdr:rowOff>
    </xdr:to>
    <xdr:cxnSp macro="">
      <xdr:nvCxnSpPr>
        <xdr:cNvPr id="59" name="直線コネクタ 58"/>
        <xdr:cNvCxnSpPr/>
      </xdr:nvCxnSpPr>
      <xdr:spPr bwMode="auto">
        <a:xfrm>
          <a:off x="2908300" y="2934348"/>
          <a:ext cx="698500" cy="64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55994</xdr:rowOff>
    </xdr:from>
    <xdr:to>
      <xdr:col>5</xdr:col>
      <xdr:colOff>34925</xdr:colOff>
      <xdr:row>16</xdr:row>
      <xdr:rowOff>157594</xdr:rowOff>
    </xdr:to>
    <xdr:sp macro="" textlink="">
      <xdr:nvSpPr>
        <xdr:cNvPr id="69" name="円/楕円 68"/>
        <xdr:cNvSpPr/>
      </xdr:nvSpPr>
      <xdr:spPr bwMode="auto">
        <a:xfrm>
          <a:off x="5600700" y="284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72521</xdr:rowOff>
    </xdr:from>
    <xdr:ext cx="762000" cy="259045"/>
    <xdr:sp macro="" textlink="">
      <xdr:nvSpPr>
        <xdr:cNvPr id="70" name="人口1人当たり決算額の推移該当値テキスト130"/>
        <xdr:cNvSpPr txBox="1"/>
      </xdr:nvSpPr>
      <xdr:spPr>
        <a:xfrm>
          <a:off x="5740400" y="269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111,841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43078</xdr:rowOff>
    </xdr:from>
    <xdr:to>
      <xdr:col>4</xdr:col>
      <xdr:colOff>520700</xdr:colOff>
      <xdr:row>16</xdr:row>
      <xdr:rowOff>144678</xdr:rowOff>
    </xdr:to>
    <xdr:sp macro="" textlink="">
      <xdr:nvSpPr>
        <xdr:cNvPr id="71" name="円/楕円 70"/>
        <xdr:cNvSpPr/>
      </xdr:nvSpPr>
      <xdr:spPr bwMode="auto">
        <a:xfrm>
          <a:off x="4953000" y="2833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154855</xdr:rowOff>
    </xdr:from>
    <xdr:ext cx="736600" cy="259045"/>
    <xdr:sp macro="" textlink="">
      <xdr:nvSpPr>
        <xdr:cNvPr id="72" name="テキスト ボックス 71"/>
        <xdr:cNvSpPr txBox="1"/>
      </xdr:nvSpPr>
      <xdr:spPr>
        <a:xfrm>
          <a:off x="4622800" y="2602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112,858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87884</xdr:rowOff>
    </xdr:from>
    <xdr:to>
      <xdr:col>3</xdr:col>
      <xdr:colOff>955675</xdr:colOff>
      <xdr:row>17</xdr:row>
      <xdr:rowOff>18034</xdr:rowOff>
    </xdr:to>
    <xdr:sp macro="" textlink="">
      <xdr:nvSpPr>
        <xdr:cNvPr id="73" name="円/楕円 72"/>
        <xdr:cNvSpPr/>
      </xdr:nvSpPr>
      <xdr:spPr bwMode="auto">
        <a:xfrm>
          <a:off x="4254500" y="2878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28211</xdr:rowOff>
    </xdr:from>
    <xdr:ext cx="762000" cy="259045"/>
    <xdr:sp macro="" textlink="">
      <xdr:nvSpPr>
        <xdr:cNvPr id="74" name="テキスト ボックス 73"/>
        <xdr:cNvSpPr txBox="1"/>
      </xdr:nvSpPr>
      <xdr:spPr>
        <a:xfrm>
          <a:off x="3924300" y="264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109,330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157480</xdr:rowOff>
    </xdr:from>
    <xdr:to>
      <xdr:col>3</xdr:col>
      <xdr:colOff>257175</xdr:colOff>
      <xdr:row>17</xdr:row>
      <xdr:rowOff>87630</xdr:rowOff>
    </xdr:to>
    <xdr:sp macro="" textlink="">
      <xdr:nvSpPr>
        <xdr:cNvPr id="75" name="円/楕円 74"/>
        <xdr:cNvSpPr/>
      </xdr:nvSpPr>
      <xdr:spPr bwMode="auto">
        <a:xfrm>
          <a:off x="3556000" y="294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97807</xdr:rowOff>
    </xdr:from>
    <xdr:ext cx="762000" cy="259045"/>
    <xdr:sp macro="" textlink="">
      <xdr:nvSpPr>
        <xdr:cNvPr id="76" name="テキスト ボックス 75"/>
        <xdr:cNvSpPr txBox="1"/>
      </xdr:nvSpPr>
      <xdr:spPr>
        <a:xfrm>
          <a:off x="3225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103,850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92723</xdr:rowOff>
    </xdr:from>
    <xdr:to>
      <xdr:col>2</xdr:col>
      <xdr:colOff>692150</xdr:colOff>
      <xdr:row>17</xdr:row>
      <xdr:rowOff>22873</xdr:rowOff>
    </xdr:to>
    <xdr:sp macro="" textlink="">
      <xdr:nvSpPr>
        <xdr:cNvPr id="77" name="円/楕円 76"/>
        <xdr:cNvSpPr/>
      </xdr:nvSpPr>
      <xdr:spPr bwMode="auto">
        <a:xfrm>
          <a:off x="2857500" y="2883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33050</xdr:rowOff>
    </xdr:from>
    <xdr:ext cx="762000" cy="259045"/>
    <xdr:sp macro="" textlink="">
      <xdr:nvSpPr>
        <xdr:cNvPr id="78" name="テキスト ボックス 77"/>
        <xdr:cNvSpPr txBox="1"/>
      </xdr:nvSpPr>
      <xdr:spPr>
        <a:xfrm>
          <a:off x="2527300" y="26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315023</xdr:rowOff>
    </xdr:from>
    <xdr:to>
      <xdr:col>4</xdr:col>
      <xdr:colOff>1117600</xdr:colOff>
      <xdr:row>37</xdr:row>
      <xdr:rowOff>320415</xdr:rowOff>
    </xdr:to>
    <xdr:cxnSp macro="">
      <xdr:nvCxnSpPr>
        <xdr:cNvPr id="112" name="直線コネクタ 111"/>
        <xdr:cNvCxnSpPr/>
      </xdr:nvCxnSpPr>
      <xdr:spPr bwMode="auto">
        <a:xfrm>
          <a:off x="5003800" y="7439723"/>
          <a:ext cx="647700" cy="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308276</xdr:rowOff>
    </xdr:from>
    <xdr:to>
      <xdr:col>4</xdr:col>
      <xdr:colOff>469900</xdr:colOff>
      <xdr:row>37</xdr:row>
      <xdr:rowOff>315023</xdr:rowOff>
    </xdr:to>
    <xdr:cxnSp macro="">
      <xdr:nvCxnSpPr>
        <xdr:cNvPr id="115" name="直線コネクタ 114"/>
        <xdr:cNvCxnSpPr/>
      </xdr:nvCxnSpPr>
      <xdr:spPr bwMode="auto">
        <a:xfrm>
          <a:off x="4305300" y="7432976"/>
          <a:ext cx="698500" cy="6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300248</xdr:rowOff>
    </xdr:from>
    <xdr:to>
      <xdr:col>3</xdr:col>
      <xdr:colOff>904875</xdr:colOff>
      <xdr:row>37</xdr:row>
      <xdr:rowOff>308276</xdr:rowOff>
    </xdr:to>
    <xdr:cxnSp macro="">
      <xdr:nvCxnSpPr>
        <xdr:cNvPr id="118" name="直線コネクタ 117"/>
        <xdr:cNvCxnSpPr/>
      </xdr:nvCxnSpPr>
      <xdr:spPr bwMode="auto">
        <a:xfrm>
          <a:off x="3606800" y="7424948"/>
          <a:ext cx="698500" cy="8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300248</xdr:rowOff>
    </xdr:from>
    <xdr:to>
      <xdr:col>3</xdr:col>
      <xdr:colOff>206375</xdr:colOff>
      <xdr:row>37</xdr:row>
      <xdr:rowOff>319050</xdr:rowOff>
    </xdr:to>
    <xdr:cxnSp macro="">
      <xdr:nvCxnSpPr>
        <xdr:cNvPr id="121" name="直線コネクタ 120"/>
        <xdr:cNvCxnSpPr/>
      </xdr:nvCxnSpPr>
      <xdr:spPr bwMode="auto">
        <a:xfrm flipV="1">
          <a:off x="2908300" y="7424948"/>
          <a:ext cx="698500" cy="18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269615</xdr:rowOff>
    </xdr:from>
    <xdr:to>
      <xdr:col>5</xdr:col>
      <xdr:colOff>34925</xdr:colOff>
      <xdr:row>38</xdr:row>
      <xdr:rowOff>28315</xdr:rowOff>
    </xdr:to>
    <xdr:sp macro="" textlink="">
      <xdr:nvSpPr>
        <xdr:cNvPr id="131" name="円/楕円 130"/>
        <xdr:cNvSpPr/>
      </xdr:nvSpPr>
      <xdr:spPr bwMode="auto">
        <a:xfrm>
          <a:off x="5600700" y="7394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51192</xdr:rowOff>
    </xdr:from>
    <xdr:ext cx="762000" cy="259045"/>
    <xdr:sp macro="" textlink="">
      <xdr:nvSpPr>
        <xdr:cNvPr id="132" name="人口1人当たり決算額の推移該当値テキスト445"/>
        <xdr:cNvSpPr txBox="1"/>
      </xdr:nvSpPr>
      <xdr:spPr>
        <a:xfrm>
          <a:off x="5740400" y="717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29,235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264223</xdr:rowOff>
    </xdr:from>
    <xdr:to>
      <xdr:col>4</xdr:col>
      <xdr:colOff>520700</xdr:colOff>
      <xdr:row>38</xdr:row>
      <xdr:rowOff>22923</xdr:rowOff>
    </xdr:to>
    <xdr:sp macro="" textlink="">
      <xdr:nvSpPr>
        <xdr:cNvPr id="133" name="円/楕円 132"/>
        <xdr:cNvSpPr/>
      </xdr:nvSpPr>
      <xdr:spPr bwMode="auto">
        <a:xfrm>
          <a:off x="4953000" y="7388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33100</xdr:rowOff>
    </xdr:from>
    <xdr:ext cx="736600" cy="259045"/>
    <xdr:sp macro="" textlink="">
      <xdr:nvSpPr>
        <xdr:cNvPr id="134" name="テキスト ボックス 133"/>
        <xdr:cNvSpPr txBox="1"/>
      </xdr:nvSpPr>
      <xdr:spPr>
        <a:xfrm>
          <a:off x="4622800" y="7157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30,650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257476</xdr:rowOff>
    </xdr:from>
    <xdr:to>
      <xdr:col>3</xdr:col>
      <xdr:colOff>955675</xdr:colOff>
      <xdr:row>38</xdr:row>
      <xdr:rowOff>16176</xdr:rowOff>
    </xdr:to>
    <xdr:sp macro="" textlink="">
      <xdr:nvSpPr>
        <xdr:cNvPr id="135" name="円/楕円 134"/>
        <xdr:cNvSpPr/>
      </xdr:nvSpPr>
      <xdr:spPr bwMode="auto">
        <a:xfrm>
          <a:off x="4254500" y="738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26353</xdr:rowOff>
    </xdr:from>
    <xdr:ext cx="762000" cy="259045"/>
    <xdr:sp macro="" textlink="">
      <xdr:nvSpPr>
        <xdr:cNvPr id="136" name="テキスト ボックス 135"/>
        <xdr:cNvSpPr txBox="1"/>
      </xdr:nvSpPr>
      <xdr:spPr>
        <a:xfrm>
          <a:off x="3924300" y="715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32,421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249448</xdr:rowOff>
    </xdr:from>
    <xdr:to>
      <xdr:col>3</xdr:col>
      <xdr:colOff>257175</xdr:colOff>
      <xdr:row>38</xdr:row>
      <xdr:rowOff>8148</xdr:rowOff>
    </xdr:to>
    <xdr:sp macro="" textlink="">
      <xdr:nvSpPr>
        <xdr:cNvPr id="137" name="円/楕円 136"/>
        <xdr:cNvSpPr/>
      </xdr:nvSpPr>
      <xdr:spPr bwMode="auto">
        <a:xfrm>
          <a:off x="3556000" y="7374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18325</xdr:rowOff>
    </xdr:from>
    <xdr:ext cx="762000" cy="259045"/>
    <xdr:sp macro="" textlink="">
      <xdr:nvSpPr>
        <xdr:cNvPr id="138" name="テキスト ボックス 137"/>
        <xdr:cNvSpPr txBox="1"/>
      </xdr:nvSpPr>
      <xdr:spPr>
        <a:xfrm>
          <a:off x="3225800" y="714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34,528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268250</xdr:rowOff>
    </xdr:from>
    <xdr:to>
      <xdr:col>2</xdr:col>
      <xdr:colOff>692150</xdr:colOff>
      <xdr:row>38</xdr:row>
      <xdr:rowOff>26950</xdr:rowOff>
    </xdr:to>
    <xdr:sp macro="" textlink="">
      <xdr:nvSpPr>
        <xdr:cNvPr id="139" name="円/楕円 138"/>
        <xdr:cNvSpPr/>
      </xdr:nvSpPr>
      <xdr:spPr bwMode="auto">
        <a:xfrm>
          <a:off x="2857500" y="739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11727</xdr:rowOff>
    </xdr:from>
    <xdr:ext cx="762000" cy="259045"/>
    <xdr:sp macro="" textlink="">
      <xdr:nvSpPr>
        <xdr:cNvPr id="140" name="テキスト ボックス 139"/>
        <xdr:cNvSpPr txBox="1"/>
      </xdr:nvSpPr>
      <xdr:spPr>
        <a:xfrm>
          <a:off x="2527300" y="747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35,245
35,071
132.68
20,691,248
20,377,433
86,798
11,326,553
21,611,041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87.4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24790</xdr:rowOff>
    </xdr:from>
    <xdr:to>
      <xdr:col>6</xdr:col>
      <xdr:colOff>511175</xdr:colOff>
      <xdr:row>35</xdr:row>
      <xdr:rowOff>73584</xdr:rowOff>
    </xdr:to>
    <xdr:cxnSp macro="">
      <xdr:nvCxnSpPr>
        <xdr:cNvPr id="61" name="直線コネクタ 60"/>
        <xdr:cNvCxnSpPr/>
      </xdr:nvCxnSpPr>
      <xdr:spPr>
        <a:xfrm>
          <a:off x="3797300" y="6025540"/>
          <a:ext cx="838200" cy="4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24790</xdr:rowOff>
    </xdr:from>
    <xdr:to>
      <xdr:col>5</xdr:col>
      <xdr:colOff>358775</xdr:colOff>
      <xdr:row>35</xdr:row>
      <xdr:rowOff>68516</xdr:rowOff>
    </xdr:to>
    <xdr:cxnSp macro="">
      <xdr:nvCxnSpPr>
        <xdr:cNvPr id="64" name="直線コネクタ 63"/>
        <xdr:cNvCxnSpPr/>
      </xdr:nvCxnSpPr>
      <xdr:spPr>
        <a:xfrm flipV="1">
          <a:off x="2908300" y="6025540"/>
          <a:ext cx="889000" cy="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68516</xdr:rowOff>
    </xdr:from>
    <xdr:to>
      <xdr:col>4</xdr:col>
      <xdr:colOff>155575</xdr:colOff>
      <xdr:row>36</xdr:row>
      <xdr:rowOff>4547</xdr:rowOff>
    </xdr:to>
    <xdr:cxnSp macro="">
      <xdr:nvCxnSpPr>
        <xdr:cNvPr id="67" name="直線コネクタ 66"/>
        <xdr:cNvCxnSpPr/>
      </xdr:nvCxnSpPr>
      <xdr:spPr>
        <a:xfrm flipV="1">
          <a:off x="2019300" y="6069266"/>
          <a:ext cx="889000" cy="10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61735</xdr:rowOff>
    </xdr:from>
    <xdr:to>
      <xdr:col>2</xdr:col>
      <xdr:colOff>638175</xdr:colOff>
      <xdr:row>36</xdr:row>
      <xdr:rowOff>4547</xdr:rowOff>
    </xdr:to>
    <xdr:cxnSp macro="">
      <xdr:nvCxnSpPr>
        <xdr:cNvPr id="70" name="直線コネクタ 69"/>
        <xdr:cNvCxnSpPr/>
      </xdr:nvCxnSpPr>
      <xdr:spPr>
        <a:xfrm>
          <a:off x="1130300" y="6062485"/>
          <a:ext cx="889000" cy="11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22784</xdr:rowOff>
    </xdr:from>
    <xdr:to>
      <xdr:col>6</xdr:col>
      <xdr:colOff>561975</xdr:colOff>
      <xdr:row>35</xdr:row>
      <xdr:rowOff>124384</xdr:rowOff>
    </xdr:to>
    <xdr:sp macro="" textlink="">
      <xdr:nvSpPr>
        <xdr:cNvPr id="80" name="円/楕円 79"/>
        <xdr:cNvSpPr/>
      </xdr:nvSpPr>
      <xdr:spPr>
        <a:xfrm>
          <a:off x="4584700" y="60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1211</xdr:rowOff>
    </xdr:from>
    <xdr:ext cx="534377" cy="259045"/>
    <xdr:sp macro="" textlink="">
      <xdr:nvSpPr>
        <xdr:cNvPr id="81" name="人件費該当値テキスト"/>
        <xdr:cNvSpPr txBox="1"/>
      </xdr:nvSpPr>
      <xdr:spPr>
        <a:xfrm>
          <a:off x="4686300" y="60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81,706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145440</xdr:rowOff>
    </xdr:from>
    <xdr:to>
      <xdr:col>5</xdr:col>
      <xdr:colOff>409575</xdr:colOff>
      <xdr:row>35</xdr:row>
      <xdr:rowOff>75590</xdr:rowOff>
    </xdr:to>
    <xdr:sp macro="" textlink="">
      <xdr:nvSpPr>
        <xdr:cNvPr id="82" name="円/楕円 81"/>
        <xdr:cNvSpPr/>
      </xdr:nvSpPr>
      <xdr:spPr>
        <a:xfrm>
          <a:off x="3746500" y="59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66717</xdr:rowOff>
    </xdr:from>
    <xdr:ext cx="534377" cy="259045"/>
    <xdr:sp macro="" textlink="">
      <xdr:nvSpPr>
        <xdr:cNvPr id="83" name="テキスト ボックス 82"/>
        <xdr:cNvSpPr txBox="1"/>
      </xdr:nvSpPr>
      <xdr:spPr>
        <a:xfrm>
          <a:off x="3530111" y="60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85,548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17716</xdr:rowOff>
    </xdr:from>
    <xdr:to>
      <xdr:col>4</xdr:col>
      <xdr:colOff>206375</xdr:colOff>
      <xdr:row>35</xdr:row>
      <xdr:rowOff>119316</xdr:rowOff>
    </xdr:to>
    <xdr:sp macro="" textlink="">
      <xdr:nvSpPr>
        <xdr:cNvPr id="84" name="円/楕円 83"/>
        <xdr:cNvSpPr/>
      </xdr:nvSpPr>
      <xdr:spPr>
        <a:xfrm>
          <a:off x="2857500" y="60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110443</xdr:rowOff>
    </xdr:from>
    <xdr:ext cx="534377" cy="259045"/>
    <xdr:sp macro="" textlink="">
      <xdr:nvSpPr>
        <xdr:cNvPr id="85" name="テキスト ボックス 84"/>
        <xdr:cNvSpPr txBox="1"/>
      </xdr:nvSpPr>
      <xdr:spPr>
        <a:xfrm>
          <a:off x="2641111" y="611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82,105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125197</xdr:rowOff>
    </xdr:from>
    <xdr:to>
      <xdr:col>3</xdr:col>
      <xdr:colOff>3175</xdr:colOff>
      <xdr:row>36</xdr:row>
      <xdr:rowOff>55347</xdr:rowOff>
    </xdr:to>
    <xdr:sp macro="" textlink="">
      <xdr:nvSpPr>
        <xdr:cNvPr id="86" name="円/楕円 85"/>
        <xdr:cNvSpPr/>
      </xdr:nvSpPr>
      <xdr:spPr>
        <a:xfrm>
          <a:off x="1968500" y="612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46474</xdr:rowOff>
    </xdr:from>
    <xdr:ext cx="534377" cy="259045"/>
    <xdr:sp macro="" textlink="">
      <xdr:nvSpPr>
        <xdr:cNvPr id="87" name="テキスト ボックス 86"/>
        <xdr:cNvSpPr txBox="1"/>
      </xdr:nvSpPr>
      <xdr:spPr>
        <a:xfrm>
          <a:off x="1752111" y="62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73,642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10935</xdr:rowOff>
    </xdr:from>
    <xdr:to>
      <xdr:col>1</xdr:col>
      <xdr:colOff>485775</xdr:colOff>
      <xdr:row>35</xdr:row>
      <xdr:rowOff>112535</xdr:rowOff>
    </xdr:to>
    <xdr:sp macro="" textlink="">
      <xdr:nvSpPr>
        <xdr:cNvPr id="88" name="円/楕円 87"/>
        <xdr:cNvSpPr/>
      </xdr:nvSpPr>
      <xdr:spPr>
        <a:xfrm>
          <a:off x="1079500" y="601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103662</xdr:rowOff>
    </xdr:from>
    <xdr:ext cx="534377" cy="259045"/>
    <xdr:sp macro="" textlink="">
      <xdr:nvSpPr>
        <xdr:cNvPr id="89" name="テキスト ボックス 88"/>
        <xdr:cNvSpPr txBox="1"/>
      </xdr:nvSpPr>
      <xdr:spPr>
        <a:xfrm>
          <a:off x="863111" y="610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85725</xdr:rowOff>
    </xdr:from>
    <xdr:to>
      <xdr:col>6</xdr:col>
      <xdr:colOff>511175</xdr:colOff>
      <xdr:row>55</xdr:row>
      <xdr:rowOff>105855</xdr:rowOff>
    </xdr:to>
    <xdr:cxnSp macro="">
      <xdr:nvCxnSpPr>
        <xdr:cNvPr id="119" name="直線コネクタ 118"/>
        <xdr:cNvCxnSpPr/>
      </xdr:nvCxnSpPr>
      <xdr:spPr>
        <a:xfrm flipV="1">
          <a:off x="3797300" y="9515475"/>
          <a:ext cx="838200" cy="2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105855</xdr:rowOff>
    </xdr:from>
    <xdr:to>
      <xdr:col>5</xdr:col>
      <xdr:colOff>358775</xdr:colOff>
      <xdr:row>56</xdr:row>
      <xdr:rowOff>39751</xdr:rowOff>
    </xdr:to>
    <xdr:cxnSp macro="">
      <xdr:nvCxnSpPr>
        <xdr:cNvPr id="122" name="直線コネクタ 121"/>
        <xdr:cNvCxnSpPr/>
      </xdr:nvCxnSpPr>
      <xdr:spPr>
        <a:xfrm flipV="1">
          <a:off x="2908300" y="9535605"/>
          <a:ext cx="889000" cy="10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39751</xdr:rowOff>
    </xdr:from>
    <xdr:to>
      <xdr:col>4</xdr:col>
      <xdr:colOff>155575</xdr:colOff>
      <xdr:row>56</xdr:row>
      <xdr:rowOff>81407</xdr:rowOff>
    </xdr:to>
    <xdr:cxnSp macro="">
      <xdr:nvCxnSpPr>
        <xdr:cNvPr id="125" name="直線コネクタ 124"/>
        <xdr:cNvCxnSpPr/>
      </xdr:nvCxnSpPr>
      <xdr:spPr>
        <a:xfrm flipV="1">
          <a:off x="2019300" y="9640951"/>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81407</xdr:rowOff>
    </xdr:from>
    <xdr:to>
      <xdr:col>2</xdr:col>
      <xdr:colOff>638175</xdr:colOff>
      <xdr:row>56</xdr:row>
      <xdr:rowOff>142735</xdr:rowOff>
    </xdr:to>
    <xdr:cxnSp macro="">
      <xdr:nvCxnSpPr>
        <xdr:cNvPr id="128" name="直線コネクタ 127"/>
        <xdr:cNvCxnSpPr/>
      </xdr:nvCxnSpPr>
      <xdr:spPr>
        <a:xfrm flipV="1">
          <a:off x="1130300" y="9682607"/>
          <a:ext cx="889000" cy="6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34925</xdr:rowOff>
    </xdr:from>
    <xdr:to>
      <xdr:col>6</xdr:col>
      <xdr:colOff>561975</xdr:colOff>
      <xdr:row>55</xdr:row>
      <xdr:rowOff>136525</xdr:rowOff>
    </xdr:to>
    <xdr:sp macro="" textlink="">
      <xdr:nvSpPr>
        <xdr:cNvPr id="138" name="円/楕円 137"/>
        <xdr:cNvSpPr/>
      </xdr:nvSpPr>
      <xdr:spPr>
        <a:xfrm>
          <a:off x="4584700" y="94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57802</xdr:rowOff>
    </xdr:from>
    <xdr:ext cx="534377" cy="259045"/>
    <xdr:sp macro="" textlink="">
      <xdr:nvSpPr>
        <xdr:cNvPr id="139" name="物件費該当値テキスト"/>
        <xdr:cNvSpPr txBox="1"/>
      </xdr:nvSpPr>
      <xdr:spPr>
        <a:xfrm>
          <a:off x="4686300" y="931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80,750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55055</xdr:rowOff>
    </xdr:from>
    <xdr:to>
      <xdr:col>5</xdr:col>
      <xdr:colOff>409575</xdr:colOff>
      <xdr:row>55</xdr:row>
      <xdr:rowOff>156655</xdr:rowOff>
    </xdr:to>
    <xdr:sp macro="" textlink="">
      <xdr:nvSpPr>
        <xdr:cNvPr id="140" name="円/楕円 139"/>
        <xdr:cNvSpPr/>
      </xdr:nvSpPr>
      <xdr:spPr>
        <a:xfrm>
          <a:off x="3746500" y="948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1732</xdr:rowOff>
    </xdr:from>
    <xdr:ext cx="534377" cy="259045"/>
    <xdr:sp macro="" textlink="">
      <xdr:nvSpPr>
        <xdr:cNvPr id="141" name="テキスト ボックス 140"/>
        <xdr:cNvSpPr txBox="1"/>
      </xdr:nvSpPr>
      <xdr:spPr>
        <a:xfrm>
          <a:off x="3530111" y="926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79,165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160401</xdr:rowOff>
    </xdr:from>
    <xdr:to>
      <xdr:col>4</xdr:col>
      <xdr:colOff>206375</xdr:colOff>
      <xdr:row>56</xdr:row>
      <xdr:rowOff>90551</xdr:rowOff>
    </xdr:to>
    <xdr:sp macro="" textlink="">
      <xdr:nvSpPr>
        <xdr:cNvPr id="142" name="円/楕円 141"/>
        <xdr:cNvSpPr/>
      </xdr:nvSpPr>
      <xdr:spPr>
        <a:xfrm>
          <a:off x="2857500" y="95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107078</xdr:rowOff>
    </xdr:from>
    <xdr:ext cx="534377" cy="259045"/>
    <xdr:sp macro="" textlink="">
      <xdr:nvSpPr>
        <xdr:cNvPr id="143" name="テキスト ボックス 142"/>
        <xdr:cNvSpPr txBox="1"/>
      </xdr:nvSpPr>
      <xdr:spPr>
        <a:xfrm>
          <a:off x="2641111" y="93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30607</xdr:rowOff>
    </xdr:from>
    <xdr:to>
      <xdr:col>3</xdr:col>
      <xdr:colOff>3175</xdr:colOff>
      <xdr:row>56</xdr:row>
      <xdr:rowOff>132207</xdr:rowOff>
    </xdr:to>
    <xdr:sp macro="" textlink="">
      <xdr:nvSpPr>
        <xdr:cNvPr id="144" name="円/楕円 143"/>
        <xdr:cNvSpPr/>
      </xdr:nvSpPr>
      <xdr:spPr>
        <a:xfrm>
          <a:off x="1968500" y="9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148734</xdr:rowOff>
    </xdr:from>
    <xdr:ext cx="534377" cy="259045"/>
    <xdr:sp macro="" textlink="">
      <xdr:nvSpPr>
        <xdr:cNvPr id="145" name="テキスト ボックス 144"/>
        <xdr:cNvSpPr txBox="1"/>
      </xdr:nvSpPr>
      <xdr:spPr>
        <a:xfrm>
          <a:off x="1752111" y="940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67,590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91935</xdr:rowOff>
    </xdr:from>
    <xdr:to>
      <xdr:col>1</xdr:col>
      <xdr:colOff>485775</xdr:colOff>
      <xdr:row>57</xdr:row>
      <xdr:rowOff>22085</xdr:rowOff>
    </xdr:to>
    <xdr:sp macro="" textlink="">
      <xdr:nvSpPr>
        <xdr:cNvPr id="146" name="円/楕円 145"/>
        <xdr:cNvSpPr/>
      </xdr:nvSpPr>
      <xdr:spPr>
        <a:xfrm>
          <a:off x="1079500" y="969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13212</xdr:rowOff>
    </xdr:from>
    <xdr:ext cx="534377" cy="259045"/>
    <xdr:sp macro="" textlink="">
      <xdr:nvSpPr>
        <xdr:cNvPr id="147" name="テキスト ボックス 146"/>
        <xdr:cNvSpPr txBox="1"/>
      </xdr:nvSpPr>
      <xdr:spPr>
        <a:xfrm>
          <a:off x="863111" y="978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36700</xdr:rowOff>
    </xdr:from>
    <xdr:to>
      <xdr:col>6</xdr:col>
      <xdr:colOff>511175</xdr:colOff>
      <xdr:row>78</xdr:row>
      <xdr:rowOff>45713</xdr:rowOff>
    </xdr:to>
    <xdr:cxnSp macro="">
      <xdr:nvCxnSpPr>
        <xdr:cNvPr id="178" name="直線コネクタ 177"/>
        <xdr:cNvCxnSpPr/>
      </xdr:nvCxnSpPr>
      <xdr:spPr>
        <a:xfrm flipV="1">
          <a:off x="3797300" y="13409800"/>
          <a:ext cx="8382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39638</xdr:rowOff>
    </xdr:from>
    <xdr:to>
      <xdr:col>5</xdr:col>
      <xdr:colOff>358775</xdr:colOff>
      <xdr:row>78</xdr:row>
      <xdr:rowOff>45713</xdr:rowOff>
    </xdr:to>
    <xdr:cxnSp macro="">
      <xdr:nvCxnSpPr>
        <xdr:cNvPr id="181" name="直線コネクタ 180"/>
        <xdr:cNvCxnSpPr/>
      </xdr:nvCxnSpPr>
      <xdr:spPr>
        <a:xfrm>
          <a:off x="2908300" y="13412738"/>
          <a:ext cx="889000" cy="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20893</xdr:rowOff>
    </xdr:from>
    <xdr:to>
      <xdr:col>4</xdr:col>
      <xdr:colOff>155575</xdr:colOff>
      <xdr:row>78</xdr:row>
      <xdr:rowOff>39638</xdr:rowOff>
    </xdr:to>
    <xdr:cxnSp macro="">
      <xdr:nvCxnSpPr>
        <xdr:cNvPr id="184" name="直線コネクタ 183"/>
        <xdr:cNvCxnSpPr/>
      </xdr:nvCxnSpPr>
      <xdr:spPr>
        <a:xfrm>
          <a:off x="2019300" y="13393993"/>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90088</xdr:rowOff>
    </xdr:from>
    <xdr:ext cx="469744" cy="259045"/>
    <xdr:sp macro="" textlink="">
      <xdr:nvSpPr>
        <xdr:cNvPr id="186" name="テキスト ボックス 185"/>
        <xdr:cNvSpPr txBox="1"/>
      </xdr:nvSpPr>
      <xdr:spPr>
        <a:xfrm>
          <a:off x="2673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5251</xdr:rowOff>
    </xdr:from>
    <xdr:to>
      <xdr:col>2</xdr:col>
      <xdr:colOff>638175</xdr:colOff>
      <xdr:row>78</xdr:row>
      <xdr:rowOff>20893</xdr:rowOff>
    </xdr:to>
    <xdr:cxnSp macro="">
      <xdr:nvCxnSpPr>
        <xdr:cNvPr id="187" name="直線コネクタ 186"/>
        <xdr:cNvCxnSpPr/>
      </xdr:nvCxnSpPr>
      <xdr:spPr>
        <a:xfrm>
          <a:off x="1130300" y="13378351"/>
          <a:ext cx="889000" cy="1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112654</xdr:rowOff>
    </xdr:from>
    <xdr:ext cx="469744" cy="259045"/>
    <xdr:sp macro="" textlink="">
      <xdr:nvSpPr>
        <xdr:cNvPr id="191" name="テキスト ボックス 190"/>
        <xdr:cNvSpPr txBox="1"/>
      </xdr:nvSpPr>
      <xdr:spPr>
        <a:xfrm>
          <a:off x="895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157350</xdr:rowOff>
    </xdr:from>
    <xdr:to>
      <xdr:col>6</xdr:col>
      <xdr:colOff>561975</xdr:colOff>
      <xdr:row>78</xdr:row>
      <xdr:rowOff>87500</xdr:rowOff>
    </xdr:to>
    <xdr:sp macro="" textlink="">
      <xdr:nvSpPr>
        <xdr:cNvPr id="197" name="円/楕円 196"/>
        <xdr:cNvSpPr/>
      </xdr:nvSpPr>
      <xdr:spPr>
        <a:xfrm>
          <a:off x="4584700" y="133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135777</xdr:rowOff>
    </xdr:from>
    <xdr:ext cx="469744" cy="259045"/>
    <xdr:sp macro="" textlink="">
      <xdr:nvSpPr>
        <xdr:cNvPr id="198" name="維持補修費該当値テキスト"/>
        <xdr:cNvSpPr txBox="1"/>
      </xdr:nvSpPr>
      <xdr:spPr>
        <a:xfrm>
          <a:off x="4686300" y="133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166363</xdr:rowOff>
    </xdr:from>
    <xdr:to>
      <xdr:col>5</xdr:col>
      <xdr:colOff>409575</xdr:colOff>
      <xdr:row>78</xdr:row>
      <xdr:rowOff>96513</xdr:rowOff>
    </xdr:to>
    <xdr:sp macro="" textlink="">
      <xdr:nvSpPr>
        <xdr:cNvPr id="199" name="円/楕円 198"/>
        <xdr:cNvSpPr/>
      </xdr:nvSpPr>
      <xdr:spPr>
        <a:xfrm>
          <a:off x="3746500" y="1336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113040</xdr:rowOff>
    </xdr:from>
    <xdr:ext cx="469744" cy="259045"/>
    <xdr:sp macro="" textlink="">
      <xdr:nvSpPr>
        <xdr:cNvPr id="200" name="テキスト ボックス 199"/>
        <xdr:cNvSpPr txBox="1"/>
      </xdr:nvSpPr>
      <xdr:spPr>
        <a:xfrm>
          <a:off x="3562427" y="1314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160288</xdr:rowOff>
    </xdr:from>
    <xdr:to>
      <xdr:col>4</xdr:col>
      <xdr:colOff>206375</xdr:colOff>
      <xdr:row>78</xdr:row>
      <xdr:rowOff>90438</xdr:rowOff>
    </xdr:to>
    <xdr:sp macro="" textlink="">
      <xdr:nvSpPr>
        <xdr:cNvPr id="201" name="円/楕円 200"/>
        <xdr:cNvSpPr/>
      </xdr:nvSpPr>
      <xdr:spPr>
        <a:xfrm>
          <a:off x="2857500" y="133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106965</xdr:rowOff>
    </xdr:from>
    <xdr:ext cx="469744" cy="259045"/>
    <xdr:sp macro="" textlink="">
      <xdr:nvSpPr>
        <xdr:cNvPr id="202" name="テキスト ボックス 201"/>
        <xdr:cNvSpPr txBox="1"/>
      </xdr:nvSpPr>
      <xdr:spPr>
        <a:xfrm>
          <a:off x="2673427" y="1313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141543</xdr:rowOff>
    </xdr:from>
    <xdr:to>
      <xdr:col>3</xdr:col>
      <xdr:colOff>3175</xdr:colOff>
      <xdr:row>78</xdr:row>
      <xdr:rowOff>71693</xdr:rowOff>
    </xdr:to>
    <xdr:sp macro="" textlink="">
      <xdr:nvSpPr>
        <xdr:cNvPr id="203" name="円/楕円 202"/>
        <xdr:cNvSpPr/>
      </xdr:nvSpPr>
      <xdr:spPr>
        <a:xfrm>
          <a:off x="1968500" y="133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88220</xdr:rowOff>
    </xdr:from>
    <xdr:ext cx="469744" cy="259045"/>
    <xdr:sp macro="" textlink="">
      <xdr:nvSpPr>
        <xdr:cNvPr id="204" name="テキスト ボックス 203"/>
        <xdr:cNvSpPr txBox="1"/>
      </xdr:nvSpPr>
      <xdr:spPr>
        <a:xfrm>
          <a:off x="1784427" y="131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125901</xdr:rowOff>
    </xdr:from>
    <xdr:to>
      <xdr:col>1</xdr:col>
      <xdr:colOff>485775</xdr:colOff>
      <xdr:row>78</xdr:row>
      <xdr:rowOff>56051</xdr:rowOff>
    </xdr:to>
    <xdr:sp macro="" textlink="">
      <xdr:nvSpPr>
        <xdr:cNvPr id="205" name="円/楕円 204"/>
        <xdr:cNvSpPr/>
      </xdr:nvSpPr>
      <xdr:spPr>
        <a:xfrm>
          <a:off x="1079500" y="133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72578</xdr:rowOff>
    </xdr:from>
    <xdr:ext cx="469744" cy="259045"/>
    <xdr:sp macro="" textlink="">
      <xdr:nvSpPr>
        <xdr:cNvPr id="206" name="テキスト ボックス 205"/>
        <xdr:cNvSpPr txBox="1"/>
      </xdr:nvSpPr>
      <xdr:spPr>
        <a:xfrm>
          <a:off x="895427" y="131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38646</xdr:rowOff>
    </xdr:from>
    <xdr:to>
      <xdr:col>6</xdr:col>
      <xdr:colOff>511175</xdr:colOff>
      <xdr:row>98</xdr:row>
      <xdr:rowOff>111353</xdr:rowOff>
    </xdr:to>
    <xdr:cxnSp macro="">
      <xdr:nvCxnSpPr>
        <xdr:cNvPr id="236" name="直線コネクタ 235"/>
        <xdr:cNvCxnSpPr/>
      </xdr:nvCxnSpPr>
      <xdr:spPr>
        <a:xfrm flipV="1">
          <a:off x="3797300" y="16840746"/>
          <a:ext cx="838200" cy="7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86271</xdr:rowOff>
    </xdr:from>
    <xdr:to>
      <xdr:col>5</xdr:col>
      <xdr:colOff>358775</xdr:colOff>
      <xdr:row>98</xdr:row>
      <xdr:rowOff>111353</xdr:rowOff>
    </xdr:to>
    <xdr:cxnSp macro="">
      <xdr:nvCxnSpPr>
        <xdr:cNvPr id="239" name="直線コネクタ 238"/>
        <xdr:cNvCxnSpPr/>
      </xdr:nvCxnSpPr>
      <xdr:spPr>
        <a:xfrm>
          <a:off x="2908300" y="16888371"/>
          <a:ext cx="8890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86271</xdr:rowOff>
    </xdr:from>
    <xdr:to>
      <xdr:col>4</xdr:col>
      <xdr:colOff>155575</xdr:colOff>
      <xdr:row>98</xdr:row>
      <xdr:rowOff>133096</xdr:rowOff>
    </xdr:to>
    <xdr:cxnSp macro="">
      <xdr:nvCxnSpPr>
        <xdr:cNvPr id="242" name="直線コネクタ 241"/>
        <xdr:cNvCxnSpPr/>
      </xdr:nvCxnSpPr>
      <xdr:spPr>
        <a:xfrm flipV="1">
          <a:off x="2019300" y="16888371"/>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126581</xdr:rowOff>
    </xdr:from>
    <xdr:to>
      <xdr:col>2</xdr:col>
      <xdr:colOff>638175</xdr:colOff>
      <xdr:row>98</xdr:row>
      <xdr:rowOff>133096</xdr:rowOff>
    </xdr:to>
    <xdr:cxnSp macro="">
      <xdr:nvCxnSpPr>
        <xdr:cNvPr id="245" name="直線コネクタ 244"/>
        <xdr:cNvCxnSpPr/>
      </xdr:nvCxnSpPr>
      <xdr:spPr>
        <a:xfrm>
          <a:off x="1130300" y="1692868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159296</xdr:rowOff>
    </xdr:from>
    <xdr:to>
      <xdr:col>6</xdr:col>
      <xdr:colOff>561975</xdr:colOff>
      <xdr:row>98</xdr:row>
      <xdr:rowOff>89446</xdr:rowOff>
    </xdr:to>
    <xdr:sp macro="" textlink="">
      <xdr:nvSpPr>
        <xdr:cNvPr id="255" name="円/楕円 254"/>
        <xdr:cNvSpPr/>
      </xdr:nvSpPr>
      <xdr:spPr>
        <a:xfrm>
          <a:off x="4584700" y="167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137723</xdr:rowOff>
    </xdr:from>
    <xdr:ext cx="534377" cy="259045"/>
    <xdr:sp macro="" textlink="">
      <xdr:nvSpPr>
        <xdr:cNvPr id="256" name="扶助費該当値テキスト"/>
        <xdr:cNvSpPr txBox="1"/>
      </xdr:nvSpPr>
      <xdr:spPr>
        <a:xfrm>
          <a:off x="4686300" y="1676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73,957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60553</xdr:rowOff>
    </xdr:from>
    <xdr:to>
      <xdr:col>5</xdr:col>
      <xdr:colOff>409575</xdr:colOff>
      <xdr:row>98</xdr:row>
      <xdr:rowOff>162153</xdr:rowOff>
    </xdr:to>
    <xdr:sp macro="" textlink="">
      <xdr:nvSpPr>
        <xdr:cNvPr id="257" name="円/楕円 256"/>
        <xdr:cNvSpPr/>
      </xdr:nvSpPr>
      <xdr:spPr>
        <a:xfrm>
          <a:off x="3746500" y="168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153280</xdr:rowOff>
    </xdr:from>
    <xdr:ext cx="534377" cy="259045"/>
    <xdr:sp macro="" textlink="">
      <xdr:nvSpPr>
        <xdr:cNvPr id="258" name="テキスト ボックス 257"/>
        <xdr:cNvSpPr txBox="1"/>
      </xdr:nvSpPr>
      <xdr:spPr>
        <a:xfrm>
          <a:off x="3530111" y="169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35471</xdr:rowOff>
    </xdr:from>
    <xdr:to>
      <xdr:col>4</xdr:col>
      <xdr:colOff>206375</xdr:colOff>
      <xdr:row>98</xdr:row>
      <xdr:rowOff>137071</xdr:rowOff>
    </xdr:to>
    <xdr:sp macro="" textlink="">
      <xdr:nvSpPr>
        <xdr:cNvPr id="259" name="円/楕円 258"/>
        <xdr:cNvSpPr/>
      </xdr:nvSpPr>
      <xdr:spPr>
        <a:xfrm>
          <a:off x="2857500" y="168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128198</xdr:rowOff>
    </xdr:from>
    <xdr:ext cx="534377" cy="259045"/>
    <xdr:sp macro="" textlink="">
      <xdr:nvSpPr>
        <xdr:cNvPr id="260" name="テキスト ボックス 259"/>
        <xdr:cNvSpPr txBox="1"/>
      </xdr:nvSpPr>
      <xdr:spPr>
        <a:xfrm>
          <a:off x="2641111" y="169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82296</xdr:rowOff>
    </xdr:from>
    <xdr:to>
      <xdr:col>3</xdr:col>
      <xdr:colOff>3175</xdr:colOff>
      <xdr:row>99</xdr:row>
      <xdr:rowOff>12446</xdr:rowOff>
    </xdr:to>
    <xdr:sp macro="" textlink="">
      <xdr:nvSpPr>
        <xdr:cNvPr id="261" name="円/楕円 260"/>
        <xdr:cNvSpPr/>
      </xdr:nvSpPr>
      <xdr:spPr>
        <a:xfrm>
          <a:off x="1968500" y="168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3573</xdr:rowOff>
    </xdr:from>
    <xdr:ext cx="534377" cy="259045"/>
    <xdr:sp macro="" textlink="">
      <xdr:nvSpPr>
        <xdr:cNvPr id="262" name="テキスト ボックス 261"/>
        <xdr:cNvSpPr txBox="1"/>
      </xdr:nvSpPr>
      <xdr:spPr>
        <a:xfrm>
          <a:off x="1752111" y="1697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66,520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75781</xdr:rowOff>
    </xdr:from>
    <xdr:to>
      <xdr:col>1</xdr:col>
      <xdr:colOff>485775</xdr:colOff>
      <xdr:row>99</xdr:row>
      <xdr:rowOff>5931</xdr:rowOff>
    </xdr:to>
    <xdr:sp macro="" textlink="">
      <xdr:nvSpPr>
        <xdr:cNvPr id="263" name="円/楕円 262"/>
        <xdr:cNvSpPr/>
      </xdr:nvSpPr>
      <xdr:spPr>
        <a:xfrm>
          <a:off x="1079500" y="168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168508</xdr:rowOff>
    </xdr:from>
    <xdr:ext cx="534377" cy="259045"/>
    <xdr:sp macro="" textlink="">
      <xdr:nvSpPr>
        <xdr:cNvPr id="264" name="テキスト ボックス 263"/>
        <xdr:cNvSpPr txBox="1"/>
      </xdr:nvSpPr>
      <xdr:spPr>
        <a:xfrm>
          <a:off x="863111" y="1697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15494</xdr:rowOff>
    </xdr:from>
    <xdr:to>
      <xdr:col>15</xdr:col>
      <xdr:colOff>180975</xdr:colOff>
      <xdr:row>35</xdr:row>
      <xdr:rowOff>29477</xdr:rowOff>
    </xdr:to>
    <xdr:cxnSp macro="">
      <xdr:nvCxnSpPr>
        <xdr:cNvPr id="297" name="直線コネクタ 296"/>
        <xdr:cNvCxnSpPr/>
      </xdr:nvCxnSpPr>
      <xdr:spPr>
        <a:xfrm flipV="1">
          <a:off x="9639300" y="5844794"/>
          <a:ext cx="838200" cy="18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85903</xdr:rowOff>
    </xdr:from>
    <xdr:to>
      <xdr:col>14</xdr:col>
      <xdr:colOff>28575</xdr:colOff>
      <xdr:row>35</xdr:row>
      <xdr:rowOff>29477</xdr:rowOff>
    </xdr:to>
    <xdr:cxnSp macro="">
      <xdr:nvCxnSpPr>
        <xdr:cNvPr id="300" name="直線コネクタ 299"/>
        <xdr:cNvCxnSpPr/>
      </xdr:nvCxnSpPr>
      <xdr:spPr>
        <a:xfrm>
          <a:off x="8750300" y="5915203"/>
          <a:ext cx="889000" cy="1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85903</xdr:rowOff>
    </xdr:from>
    <xdr:to>
      <xdr:col>12</xdr:col>
      <xdr:colOff>511175</xdr:colOff>
      <xdr:row>35</xdr:row>
      <xdr:rowOff>20247</xdr:rowOff>
    </xdr:to>
    <xdr:cxnSp macro="">
      <xdr:nvCxnSpPr>
        <xdr:cNvPr id="303" name="直線コネクタ 302"/>
        <xdr:cNvCxnSpPr/>
      </xdr:nvCxnSpPr>
      <xdr:spPr>
        <a:xfrm flipV="1">
          <a:off x="7861300" y="5915203"/>
          <a:ext cx="889000" cy="10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20247</xdr:rowOff>
    </xdr:from>
    <xdr:to>
      <xdr:col>11</xdr:col>
      <xdr:colOff>307975</xdr:colOff>
      <xdr:row>35</xdr:row>
      <xdr:rowOff>171314</xdr:rowOff>
    </xdr:to>
    <xdr:cxnSp macro="">
      <xdr:nvCxnSpPr>
        <xdr:cNvPr id="306" name="直線コネクタ 305"/>
        <xdr:cNvCxnSpPr/>
      </xdr:nvCxnSpPr>
      <xdr:spPr>
        <a:xfrm flipV="1">
          <a:off x="6972300" y="6020997"/>
          <a:ext cx="889000" cy="1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136144</xdr:rowOff>
    </xdr:from>
    <xdr:to>
      <xdr:col>15</xdr:col>
      <xdr:colOff>231775</xdr:colOff>
      <xdr:row>34</xdr:row>
      <xdr:rowOff>66294</xdr:rowOff>
    </xdr:to>
    <xdr:sp macro="" textlink="">
      <xdr:nvSpPr>
        <xdr:cNvPr id="316" name="円/楕円 315"/>
        <xdr:cNvSpPr/>
      </xdr:nvSpPr>
      <xdr:spPr>
        <a:xfrm>
          <a:off x="10426700" y="57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159021</xdr:rowOff>
    </xdr:from>
    <xdr:ext cx="599010" cy="259045"/>
    <xdr:sp macro="" textlink="">
      <xdr:nvSpPr>
        <xdr:cNvPr id="317" name="補助費等該当値テキスト"/>
        <xdr:cNvSpPr txBox="1"/>
      </xdr:nvSpPr>
      <xdr:spPr>
        <a:xfrm>
          <a:off x="10528300" y="564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103,040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150127</xdr:rowOff>
    </xdr:from>
    <xdr:to>
      <xdr:col>14</xdr:col>
      <xdr:colOff>79375</xdr:colOff>
      <xdr:row>35</xdr:row>
      <xdr:rowOff>80277</xdr:rowOff>
    </xdr:to>
    <xdr:sp macro="" textlink="">
      <xdr:nvSpPr>
        <xdr:cNvPr id="318" name="円/楕円 317"/>
        <xdr:cNvSpPr/>
      </xdr:nvSpPr>
      <xdr:spPr>
        <a:xfrm>
          <a:off x="9588500" y="597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96804</xdr:rowOff>
    </xdr:from>
    <xdr:ext cx="534377" cy="259045"/>
    <xdr:sp macro="" textlink="">
      <xdr:nvSpPr>
        <xdr:cNvPr id="319" name="テキスト ボックス 318"/>
        <xdr:cNvSpPr txBox="1"/>
      </xdr:nvSpPr>
      <xdr:spPr>
        <a:xfrm>
          <a:off x="9372111" y="575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83,572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35103</xdr:rowOff>
    </xdr:from>
    <xdr:to>
      <xdr:col>12</xdr:col>
      <xdr:colOff>561975</xdr:colOff>
      <xdr:row>34</xdr:row>
      <xdr:rowOff>136703</xdr:rowOff>
    </xdr:to>
    <xdr:sp macro="" textlink="">
      <xdr:nvSpPr>
        <xdr:cNvPr id="320" name="円/楕円 319"/>
        <xdr:cNvSpPr/>
      </xdr:nvSpPr>
      <xdr:spPr>
        <a:xfrm>
          <a:off x="8699500" y="586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153230</xdr:rowOff>
    </xdr:from>
    <xdr:ext cx="534377" cy="259045"/>
    <xdr:sp macro="" textlink="">
      <xdr:nvSpPr>
        <xdr:cNvPr id="321" name="テキスト ボックス 320"/>
        <xdr:cNvSpPr txBox="1"/>
      </xdr:nvSpPr>
      <xdr:spPr>
        <a:xfrm>
          <a:off x="8483111" y="563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95,648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140897</xdr:rowOff>
    </xdr:from>
    <xdr:to>
      <xdr:col>11</xdr:col>
      <xdr:colOff>358775</xdr:colOff>
      <xdr:row>35</xdr:row>
      <xdr:rowOff>71047</xdr:rowOff>
    </xdr:to>
    <xdr:sp macro="" textlink="">
      <xdr:nvSpPr>
        <xdr:cNvPr id="322" name="円/楕円 321"/>
        <xdr:cNvSpPr/>
      </xdr:nvSpPr>
      <xdr:spPr>
        <a:xfrm>
          <a:off x="7810500" y="597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87574</xdr:rowOff>
    </xdr:from>
    <xdr:ext cx="534377" cy="259045"/>
    <xdr:sp macro="" textlink="">
      <xdr:nvSpPr>
        <xdr:cNvPr id="323" name="テキスト ボックス 322"/>
        <xdr:cNvSpPr txBox="1"/>
      </xdr:nvSpPr>
      <xdr:spPr>
        <a:xfrm>
          <a:off x="7594111" y="574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84,541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120514</xdr:rowOff>
    </xdr:from>
    <xdr:to>
      <xdr:col>10</xdr:col>
      <xdr:colOff>155575</xdr:colOff>
      <xdr:row>36</xdr:row>
      <xdr:rowOff>50664</xdr:rowOff>
    </xdr:to>
    <xdr:sp macro="" textlink="">
      <xdr:nvSpPr>
        <xdr:cNvPr id="324" name="円/楕円 323"/>
        <xdr:cNvSpPr/>
      </xdr:nvSpPr>
      <xdr:spPr>
        <a:xfrm>
          <a:off x="6921500" y="612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67191</xdr:rowOff>
    </xdr:from>
    <xdr:ext cx="534377" cy="259045"/>
    <xdr:sp macro="" textlink="">
      <xdr:nvSpPr>
        <xdr:cNvPr id="325" name="テキスト ボックス 324"/>
        <xdr:cNvSpPr txBox="1"/>
      </xdr:nvSpPr>
      <xdr:spPr>
        <a:xfrm>
          <a:off x="6705111" y="589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124846</xdr:rowOff>
    </xdr:from>
    <xdr:to>
      <xdr:col>15</xdr:col>
      <xdr:colOff>180975</xdr:colOff>
      <xdr:row>56</xdr:row>
      <xdr:rowOff>155039</xdr:rowOff>
    </xdr:to>
    <xdr:cxnSp macro="">
      <xdr:nvCxnSpPr>
        <xdr:cNvPr id="352" name="直線コネクタ 351"/>
        <xdr:cNvCxnSpPr/>
      </xdr:nvCxnSpPr>
      <xdr:spPr>
        <a:xfrm>
          <a:off x="9639300" y="9726046"/>
          <a:ext cx="838200" cy="3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124846</xdr:rowOff>
    </xdr:from>
    <xdr:to>
      <xdr:col>14</xdr:col>
      <xdr:colOff>28575</xdr:colOff>
      <xdr:row>56</xdr:row>
      <xdr:rowOff>133610</xdr:rowOff>
    </xdr:to>
    <xdr:cxnSp macro="">
      <xdr:nvCxnSpPr>
        <xdr:cNvPr id="355" name="直線コネクタ 354"/>
        <xdr:cNvCxnSpPr/>
      </xdr:nvCxnSpPr>
      <xdr:spPr>
        <a:xfrm flipV="1">
          <a:off x="8750300" y="9726046"/>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133610</xdr:rowOff>
    </xdr:from>
    <xdr:to>
      <xdr:col>12</xdr:col>
      <xdr:colOff>511175</xdr:colOff>
      <xdr:row>57</xdr:row>
      <xdr:rowOff>108076</xdr:rowOff>
    </xdr:to>
    <xdr:cxnSp macro="">
      <xdr:nvCxnSpPr>
        <xdr:cNvPr id="358" name="直線コネクタ 357"/>
        <xdr:cNvCxnSpPr/>
      </xdr:nvCxnSpPr>
      <xdr:spPr>
        <a:xfrm flipV="1">
          <a:off x="7861300" y="9734810"/>
          <a:ext cx="889000" cy="14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130707</xdr:rowOff>
    </xdr:from>
    <xdr:to>
      <xdr:col>11</xdr:col>
      <xdr:colOff>307975</xdr:colOff>
      <xdr:row>57</xdr:row>
      <xdr:rowOff>108076</xdr:rowOff>
    </xdr:to>
    <xdr:cxnSp macro="">
      <xdr:nvCxnSpPr>
        <xdr:cNvPr id="361" name="直線コネクタ 360"/>
        <xdr:cNvCxnSpPr/>
      </xdr:nvCxnSpPr>
      <xdr:spPr>
        <a:xfrm>
          <a:off x="6972300" y="9560457"/>
          <a:ext cx="889000" cy="3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104239</xdr:rowOff>
    </xdr:from>
    <xdr:to>
      <xdr:col>15</xdr:col>
      <xdr:colOff>231775</xdr:colOff>
      <xdr:row>57</xdr:row>
      <xdr:rowOff>34389</xdr:rowOff>
    </xdr:to>
    <xdr:sp macro="" textlink="">
      <xdr:nvSpPr>
        <xdr:cNvPr id="371" name="円/楕円 370"/>
        <xdr:cNvSpPr/>
      </xdr:nvSpPr>
      <xdr:spPr>
        <a:xfrm>
          <a:off x="10426700" y="97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82666</xdr:rowOff>
    </xdr:from>
    <xdr:ext cx="534377" cy="259045"/>
    <xdr:sp macro="" textlink="">
      <xdr:nvSpPr>
        <xdr:cNvPr id="372" name="普通建設事業費該当値テキスト"/>
        <xdr:cNvSpPr txBox="1"/>
      </xdr:nvSpPr>
      <xdr:spPr>
        <a:xfrm>
          <a:off x="10528300" y="968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71,645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74046</xdr:rowOff>
    </xdr:from>
    <xdr:to>
      <xdr:col>14</xdr:col>
      <xdr:colOff>79375</xdr:colOff>
      <xdr:row>57</xdr:row>
      <xdr:rowOff>4196</xdr:rowOff>
    </xdr:to>
    <xdr:sp macro="" textlink="">
      <xdr:nvSpPr>
        <xdr:cNvPr id="373" name="円/楕円 372"/>
        <xdr:cNvSpPr/>
      </xdr:nvSpPr>
      <xdr:spPr>
        <a:xfrm>
          <a:off x="9588500" y="96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166773</xdr:rowOff>
    </xdr:from>
    <xdr:ext cx="534377" cy="259045"/>
    <xdr:sp macro="" textlink="">
      <xdr:nvSpPr>
        <xdr:cNvPr id="374" name="テキスト ボックス 373"/>
        <xdr:cNvSpPr txBox="1"/>
      </xdr:nvSpPr>
      <xdr:spPr>
        <a:xfrm>
          <a:off x="9372111" y="976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82810</xdr:rowOff>
    </xdr:from>
    <xdr:to>
      <xdr:col>12</xdr:col>
      <xdr:colOff>561975</xdr:colOff>
      <xdr:row>57</xdr:row>
      <xdr:rowOff>12960</xdr:rowOff>
    </xdr:to>
    <xdr:sp macro="" textlink="">
      <xdr:nvSpPr>
        <xdr:cNvPr id="375" name="円/楕円 374"/>
        <xdr:cNvSpPr/>
      </xdr:nvSpPr>
      <xdr:spPr>
        <a:xfrm>
          <a:off x="8699500" y="9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4087</xdr:rowOff>
    </xdr:from>
    <xdr:ext cx="534377" cy="259045"/>
    <xdr:sp macro="" textlink="">
      <xdr:nvSpPr>
        <xdr:cNvPr id="376" name="テキスト ボックス 375"/>
        <xdr:cNvSpPr txBox="1"/>
      </xdr:nvSpPr>
      <xdr:spPr>
        <a:xfrm>
          <a:off x="8483111" y="977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76,332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57276</xdr:rowOff>
    </xdr:from>
    <xdr:to>
      <xdr:col>11</xdr:col>
      <xdr:colOff>358775</xdr:colOff>
      <xdr:row>57</xdr:row>
      <xdr:rowOff>158876</xdr:rowOff>
    </xdr:to>
    <xdr:sp macro="" textlink="">
      <xdr:nvSpPr>
        <xdr:cNvPr id="377" name="円/楕円 376"/>
        <xdr:cNvSpPr/>
      </xdr:nvSpPr>
      <xdr:spPr>
        <a:xfrm>
          <a:off x="7810500" y="98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150003</xdr:rowOff>
    </xdr:from>
    <xdr:ext cx="534377" cy="259045"/>
    <xdr:sp macro="" textlink="">
      <xdr:nvSpPr>
        <xdr:cNvPr id="378" name="テキスト ボックス 377"/>
        <xdr:cNvSpPr txBox="1"/>
      </xdr:nvSpPr>
      <xdr:spPr>
        <a:xfrm>
          <a:off x="7594111" y="99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79907</xdr:rowOff>
    </xdr:from>
    <xdr:to>
      <xdr:col>10</xdr:col>
      <xdr:colOff>155575</xdr:colOff>
      <xdr:row>56</xdr:row>
      <xdr:rowOff>10057</xdr:rowOff>
    </xdr:to>
    <xdr:sp macro="" textlink="">
      <xdr:nvSpPr>
        <xdr:cNvPr id="379" name="円/楕円 378"/>
        <xdr:cNvSpPr/>
      </xdr:nvSpPr>
      <xdr:spPr>
        <a:xfrm>
          <a:off x="6921500" y="9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26584</xdr:rowOff>
    </xdr:from>
    <xdr:ext cx="599010" cy="259045"/>
    <xdr:sp macro="" textlink="">
      <xdr:nvSpPr>
        <xdr:cNvPr id="380" name="テキスト ボックス 379"/>
        <xdr:cNvSpPr txBox="1"/>
      </xdr:nvSpPr>
      <xdr:spPr>
        <a:xfrm>
          <a:off x="6672794" y="928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42994</xdr:rowOff>
    </xdr:from>
    <xdr:to>
      <xdr:col>15</xdr:col>
      <xdr:colOff>180975</xdr:colOff>
      <xdr:row>78</xdr:row>
      <xdr:rowOff>72507</xdr:rowOff>
    </xdr:to>
    <xdr:cxnSp macro="">
      <xdr:nvCxnSpPr>
        <xdr:cNvPr id="409" name="直線コネクタ 408"/>
        <xdr:cNvCxnSpPr/>
      </xdr:nvCxnSpPr>
      <xdr:spPr>
        <a:xfrm>
          <a:off x="9639300" y="13416094"/>
          <a:ext cx="838200" cy="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42994</xdr:rowOff>
    </xdr:from>
    <xdr:to>
      <xdr:col>14</xdr:col>
      <xdr:colOff>28575</xdr:colOff>
      <xdr:row>78</xdr:row>
      <xdr:rowOff>135539</xdr:rowOff>
    </xdr:to>
    <xdr:cxnSp macro="">
      <xdr:nvCxnSpPr>
        <xdr:cNvPr id="412" name="直線コネクタ 411"/>
        <xdr:cNvCxnSpPr/>
      </xdr:nvCxnSpPr>
      <xdr:spPr>
        <a:xfrm flipV="1">
          <a:off x="8750300" y="13416094"/>
          <a:ext cx="889000" cy="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21707</xdr:rowOff>
    </xdr:from>
    <xdr:to>
      <xdr:col>15</xdr:col>
      <xdr:colOff>231775</xdr:colOff>
      <xdr:row>78</xdr:row>
      <xdr:rowOff>123307</xdr:rowOff>
    </xdr:to>
    <xdr:sp macro="" textlink="">
      <xdr:nvSpPr>
        <xdr:cNvPr id="422" name="円/楕円 421"/>
        <xdr:cNvSpPr/>
      </xdr:nvSpPr>
      <xdr:spPr>
        <a:xfrm>
          <a:off x="10426700" y="1339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134</xdr:rowOff>
    </xdr:from>
    <xdr:ext cx="534377" cy="259045"/>
    <xdr:sp macro="" textlink="">
      <xdr:nvSpPr>
        <xdr:cNvPr id="423" name="普通建設事業費 （ うち新規整備　）該当値テキスト"/>
        <xdr:cNvSpPr txBox="1"/>
      </xdr:nvSpPr>
      <xdr:spPr>
        <a:xfrm>
          <a:off x="10528300" y="1337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18,818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163644</xdr:rowOff>
    </xdr:from>
    <xdr:to>
      <xdr:col>14</xdr:col>
      <xdr:colOff>79375</xdr:colOff>
      <xdr:row>78</xdr:row>
      <xdr:rowOff>93794</xdr:rowOff>
    </xdr:to>
    <xdr:sp macro="" textlink="">
      <xdr:nvSpPr>
        <xdr:cNvPr id="424" name="円/楕円 423"/>
        <xdr:cNvSpPr/>
      </xdr:nvSpPr>
      <xdr:spPr>
        <a:xfrm>
          <a:off x="9588500" y="133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84921</xdr:rowOff>
    </xdr:from>
    <xdr:ext cx="534377" cy="259045"/>
    <xdr:sp macro="" textlink="">
      <xdr:nvSpPr>
        <xdr:cNvPr id="425" name="テキスト ボックス 424"/>
        <xdr:cNvSpPr txBox="1"/>
      </xdr:nvSpPr>
      <xdr:spPr>
        <a:xfrm>
          <a:off x="9372111" y="1345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84739</xdr:rowOff>
    </xdr:from>
    <xdr:to>
      <xdr:col>12</xdr:col>
      <xdr:colOff>561975</xdr:colOff>
      <xdr:row>79</xdr:row>
      <xdr:rowOff>14889</xdr:rowOff>
    </xdr:to>
    <xdr:sp macro="" textlink="">
      <xdr:nvSpPr>
        <xdr:cNvPr id="426" name="円/楕円 425"/>
        <xdr:cNvSpPr/>
      </xdr:nvSpPr>
      <xdr:spPr>
        <a:xfrm>
          <a:off x="8699500" y="1345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6016</xdr:rowOff>
    </xdr:from>
    <xdr:ext cx="534377" cy="259045"/>
    <xdr:sp macro="" textlink="">
      <xdr:nvSpPr>
        <xdr:cNvPr id="427" name="テキスト ボックス 426"/>
        <xdr:cNvSpPr txBox="1"/>
      </xdr:nvSpPr>
      <xdr:spPr>
        <a:xfrm>
          <a:off x="8483111" y="1355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97227</xdr:rowOff>
    </xdr:from>
    <xdr:to>
      <xdr:col>15</xdr:col>
      <xdr:colOff>180975</xdr:colOff>
      <xdr:row>96</xdr:row>
      <xdr:rowOff>133311</xdr:rowOff>
    </xdr:to>
    <xdr:cxnSp macro="">
      <xdr:nvCxnSpPr>
        <xdr:cNvPr id="452" name="直線コネクタ 451"/>
        <xdr:cNvCxnSpPr/>
      </xdr:nvCxnSpPr>
      <xdr:spPr>
        <a:xfrm>
          <a:off x="9639300" y="16556427"/>
          <a:ext cx="838200" cy="3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36562</xdr:rowOff>
    </xdr:from>
    <xdr:to>
      <xdr:col>14</xdr:col>
      <xdr:colOff>28575</xdr:colOff>
      <xdr:row>96</xdr:row>
      <xdr:rowOff>97227</xdr:rowOff>
    </xdr:to>
    <xdr:cxnSp macro="">
      <xdr:nvCxnSpPr>
        <xdr:cNvPr id="455" name="直線コネクタ 454"/>
        <xdr:cNvCxnSpPr/>
      </xdr:nvCxnSpPr>
      <xdr:spPr>
        <a:xfrm>
          <a:off x="8750300" y="16495762"/>
          <a:ext cx="889000" cy="6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82511</xdr:rowOff>
    </xdr:from>
    <xdr:to>
      <xdr:col>15</xdr:col>
      <xdr:colOff>231775</xdr:colOff>
      <xdr:row>97</xdr:row>
      <xdr:rowOff>12661</xdr:rowOff>
    </xdr:to>
    <xdr:sp macro="" textlink="">
      <xdr:nvSpPr>
        <xdr:cNvPr id="465" name="円/楕円 464"/>
        <xdr:cNvSpPr/>
      </xdr:nvSpPr>
      <xdr:spPr>
        <a:xfrm>
          <a:off x="10426700" y="165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105388</xdr:rowOff>
    </xdr:from>
    <xdr:ext cx="534377" cy="259045"/>
    <xdr:sp macro="" textlink="">
      <xdr:nvSpPr>
        <xdr:cNvPr id="466" name="普通建設事業費 （ うち更新整備　）該当値テキスト"/>
        <xdr:cNvSpPr txBox="1"/>
      </xdr:nvSpPr>
      <xdr:spPr>
        <a:xfrm>
          <a:off x="10528300" y="1639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41,118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46427</xdr:rowOff>
    </xdr:from>
    <xdr:to>
      <xdr:col>14</xdr:col>
      <xdr:colOff>79375</xdr:colOff>
      <xdr:row>96</xdr:row>
      <xdr:rowOff>148027</xdr:rowOff>
    </xdr:to>
    <xdr:sp macro="" textlink="">
      <xdr:nvSpPr>
        <xdr:cNvPr id="467" name="円/楕円 466"/>
        <xdr:cNvSpPr/>
      </xdr:nvSpPr>
      <xdr:spPr>
        <a:xfrm>
          <a:off x="9588500" y="165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164554</xdr:rowOff>
    </xdr:from>
    <xdr:ext cx="534377" cy="259045"/>
    <xdr:sp macro="" textlink="">
      <xdr:nvSpPr>
        <xdr:cNvPr id="468" name="テキスト ボックス 467"/>
        <xdr:cNvSpPr txBox="1"/>
      </xdr:nvSpPr>
      <xdr:spPr>
        <a:xfrm>
          <a:off x="9372111" y="1628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157212</xdr:rowOff>
    </xdr:from>
    <xdr:to>
      <xdr:col>12</xdr:col>
      <xdr:colOff>561975</xdr:colOff>
      <xdr:row>96</xdr:row>
      <xdr:rowOff>87362</xdr:rowOff>
    </xdr:to>
    <xdr:sp macro="" textlink="">
      <xdr:nvSpPr>
        <xdr:cNvPr id="469" name="円/楕円 468"/>
        <xdr:cNvSpPr/>
      </xdr:nvSpPr>
      <xdr:spPr>
        <a:xfrm>
          <a:off x="8699500" y="164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103889</xdr:rowOff>
    </xdr:from>
    <xdr:ext cx="534377" cy="259045"/>
    <xdr:sp macro="" textlink="">
      <xdr:nvSpPr>
        <xdr:cNvPr id="470" name="テキスト ボックス 469"/>
        <xdr:cNvSpPr txBox="1"/>
      </xdr:nvSpPr>
      <xdr:spPr>
        <a:xfrm>
          <a:off x="8483111" y="1622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58753</xdr:rowOff>
    </xdr:from>
    <xdr:to>
      <xdr:col>23</xdr:col>
      <xdr:colOff>517525</xdr:colOff>
      <xdr:row>38</xdr:row>
      <xdr:rowOff>118028</xdr:rowOff>
    </xdr:to>
    <xdr:cxnSp macro="">
      <xdr:nvCxnSpPr>
        <xdr:cNvPr id="497" name="直線コネクタ 496"/>
        <xdr:cNvCxnSpPr/>
      </xdr:nvCxnSpPr>
      <xdr:spPr>
        <a:xfrm flipV="1">
          <a:off x="15481300" y="6573853"/>
          <a:ext cx="838200" cy="5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118028</xdr:rowOff>
    </xdr:from>
    <xdr:to>
      <xdr:col>22</xdr:col>
      <xdr:colOff>365125</xdr:colOff>
      <xdr:row>38</xdr:row>
      <xdr:rowOff>130511</xdr:rowOff>
    </xdr:to>
    <xdr:cxnSp macro="">
      <xdr:nvCxnSpPr>
        <xdr:cNvPr id="500" name="直線コネクタ 499"/>
        <xdr:cNvCxnSpPr/>
      </xdr:nvCxnSpPr>
      <xdr:spPr>
        <a:xfrm flipV="1">
          <a:off x="14592300" y="6633128"/>
          <a:ext cx="889000" cy="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117983</xdr:rowOff>
    </xdr:from>
    <xdr:to>
      <xdr:col>21</xdr:col>
      <xdr:colOff>161925</xdr:colOff>
      <xdr:row>38</xdr:row>
      <xdr:rowOff>130511</xdr:rowOff>
    </xdr:to>
    <xdr:cxnSp macro="">
      <xdr:nvCxnSpPr>
        <xdr:cNvPr id="503" name="直線コネクタ 502"/>
        <xdr:cNvCxnSpPr/>
      </xdr:nvCxnSpPr>
      <xdr:spPr>
        <a:xfrm>
          <a:off x="13703300" y="6633083"/>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117983</xdr:rowOff>
    </xdr:from>
    <xdr:to>
      <xdr:col>19</xdr:col>
      <xdr:colOff>644525</xdr:colOff>
      <xdr:row>38</xdr:row>
      <xdr:rowOff>122075</xdr:rowOff>
    </xdr:to>
    <xdr:cxnSp macro="">
      <xdr:nvCxnSpPr>
        <xdr:cNvPr id="506" name="直線コネクタ 505"/>
        <xdr:cNvCxnSpPr/>
      </xdr:nvCxnSpPr>
      <xdr:spPr>
        <a:xfrm flipV="1">
          <a:off x="12814300" y="6633083"/>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7953</xdr:rowOff>
    </xdr:from>
    <xdr:to>
      <xdr:col>23</xdr:col>
      <xdr:colOff>568325</xdr:colOff>
      <xdr:row>38</xdr:row>
      <xdr:rowOff>109553</xdr:rowOff>
    </xdr:to>
    <xdr:sp macro="" textlink="">
      <xdr:nvSpPr>
        <xdr:cNvPr id="516" name="円/楕円 515"/>
        <xdr:cNvSpPr/>
      </xdr:nvSpPr>
      <xdr:spPr>
        <a:xfrm>
          <a:off x="16268700" y="652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142811</xdr:rowOff>
    </xdr:from>
    <xdr:ext cx="469744" cy="259045"/>
    <xdr:sp macro="" textlink="">
      <xdr:nvSpPr>
        <xdr:cNvPr id="517" name="災害復旧事業費該当値テキスト"/>
        <xdr:cNvSpPr txBox="1"/>
      </xdr:nvSpPr>
      <xdr:spPr>
        <a:xfrm>
          <a:off x="16370300" y="648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67228</xdr:rowOff>
    </xdr:from>
    <xdr:to>
      <xdr:col>22</xdr:col>
      <xdr:colOff>415925</xdr:colOff>
      <xdr:row>38</xdr:row>
      <xdr:rowOff>168828</xdr:rowOff>
    </xdr:to>
    <xdr:sp macro="" textlink="">
      <xdr:nvSpPr>
        <xdr:cNvPr id="518" name="円/楕円 517"/>
        <xdr:cNvSpPr/>
      </xdr:nvSpPr>
      <xdr:spPr>
        <a:xfrm>
          <a:off x="15430500" y="65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159955</xdr:rowOff>
    </xdr:from>
    <xdr:ext cx="378565" cy="259045"/>
    <xdr:sp macro="" textlink="">
      <xdr:nvSpPr>
        <xdr:cNvPr id="519" name="テキスト ボックス 518"/>
        <xdr:cNvSpPr txBox="1"/>
      </xdr:nvSpPr>
      <xdr:spPr>
        <a:xfrm>
          <a:off x="15292017" y="667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79711</xdr:rowOff>
    </xdr:from>
    <xdr:to>
      <xdr:col>21</xdr:col>
      <xdr:colOff>212725</xdr:colOff>
      <xdr:row>39</xdr:row>
      <xdr:rowOff>9861</xdr:rowOff>
    </xdr:to>
    <xdr:sp macro="" textlink="">
      <xdr:nvSpPr>
        <xdr:cNvPr id="520" name="円/楕円 519"/>
        <xdr:cNvSpPr/>
      </xdr:nvSpPr>
      <xdr:spPr>
        <a:xfrm>
          <a:off x="14541500" y="659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988</xdr:rowOff>
    </xdr:from>
    <xdr:ext cx="378565" cy="259045"/>
    <xdr:sp macro="" textlink="">
      <xdr:nvSpPr>
        <xdr:cNvPr id="521" name="テキスト ボックス 520"/>
        <xdr:cNvSpPr txBox="1"/>
      </xdr:nvSpPr>
      <xdr:spPr>
        <a:xfrm>
          <a:off x="14403017" y="6687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67183</xdr:rowOff>
    </xdr:from>
    <xdr:to>
      <xdr:col>20</xdr:col>
      <xdr:colOff>9525</xdr:colOff>
      <xdr:row>38</xdr:row>
      <xdr:rowOff>168783</xdr:rowOff>
    </xdr:to>
    <xdr:sp macro="" textlink="">
      <xdr:nvSpPr>
        <xdr:cNvPr id="522" name="円/楕円 521"/>
        <xdr:cNvSpPr/>
      </xdr:nvSpPr>
      <xdr:spPr>
        <a:xfrm>
          <a:off x="13652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159910</xdr:rowOff>
    </xdr:from>
    <xdr:ext cx="378565" cy="259045"/>
    <xdr:sp macro="" textlink="">
      <xdr:nvSpPr>
        <xdr:cNvPr id="523" name="テキスト ボックス 522"/>
        <xdr:cNvSpPr txBox="1"/>
      </xdr:nvSpPr>
      <xdr:spPr>
        <a:xfrm>
          <a:off x="13514017" y="667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71275</xdr:rowOff>
    </xdr:from>
    <xdr:to>
      <xdr:col>18</xdr:col>
      <xdr:colOff>492125</xdr:colOff>
      <xdr:row>39</xdr:row>
      <xdr:rowOff>1425</xdr:rowOff>
    </xdr:to>
    <xdr:sp macro="" textlink="">
      <xdr:nvSpPr>
        <xdr:cNvPr id="524" name="円/楕円 523"/>
        <xdr:cNvSpPr/>
      </xdr:nvSpPr>
      <xdr:spPr>
        <a:xfrm>
          <a:off x="12763500" y="658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164002</xdr:rowOff>
    </xdr:from>
    <xdr:ext cx="378565" cy="259045"/>
    <xdr:sp macro="" textlink="">
      <xdr:nvSpPr>
        <xdr:cNvPr id="525" name="テキスト ボックス 524"/>
        <xdr:cNvSpPr txBox="1"/>
      </xdr:nvSpPr>
      <xdr:spPr>
        <a:xfrm>
          <a:off x="12625017" y="667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128026</xdr:rowOff>
    </xdr:from>
    <xdr:to>
      <xdr:col>23</xdr:col>
      <xdr:colOff>517525</xdr:colOff>
      <xdr:row>77</xdr:row>
      <xdr:rowOff>137274</xdr:rowOff>
    </xdr:to>
    <xdr:cxnSp macro="">
      <xdr:nvCxnSpPr>
        <xdr:cNvPr id="611" name="直線コネクタ 610"/>
        <xdr:cNvCxnSpPr/>
      </xdr:nvCxnSpPr>
      <xdr:spPr>
        <a:xfrm flipV="1">
          <a:off x="15481300" y="13329676"/>
          <a:ext cx="838200" cy="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137274</xdr:rowOff>
    </xdr:from>
    <xdr:to>
      <xdr:col>22</xdr:col>
      <xdr:colOff>365125</xdr:colOff>
      <xdr:row>77</xdr:row>
      <xdr:rowOff>138706</xdr:rowOff>
    </xdr:to>
    <xdr:cxnSp macro="">
      <xdr:nvCxnSpPr>
        <xdr:cNvPr id="614" name="直線コネクタ 613"/>
        <xdr:cNvCxnSpPr/>
      </xdr:nvCxnSpPr>
      <xdr:spPr>
        <a:xfrm flipV="1">
          <a:off x="14592300" y="13338924"/>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130922</xdr:rowOff>
    </xdr:from>
    <xdr:to>
      <xdr:col>21</xdr:col>
      <xdr:colOff>161925</xdr:colOff>
      <xdr:row>77</xdr:row>
      <xdr:rowOff>138706</xdr:rowOff>
    </xdr:to>
    <xdr:cxnSp macro="">
      <xdr:nvCxnSpPr>
        <xdr:cNvPr id="617" name="直線コネクタ 616"/>
        <xdr:cNvCxnSpPr/>
      </xdr:nvCxnSpPr>
      <xdr:spPr>
        <a:xfrm>
          <a:off x="13703300" y="13332572"/>
          <a:ext cx="889000" cy="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130922</xdr:rowOff>
    </xdr:from>
    <xdr:to>
      <xdr:col>19</xdr:col>
      <xdr:colOff>644525</xdr:colOff>
      <xdr:row>77</xdr:row>
      <xdr:rowOff>131139</xdr:rowOff>
    </xdr:to>
    <xdr:cxnSp macro="">
      <xdr:nvCxnSpPr>
        <xdr:cNvPr id="620" name="直線コネクタ 619"/>
        <xdr:cNvCxnSpPr/>
      </xdr:nvCxnSpPr>
      <xdr:spPr>
        <a:xfrm flipV="1">
          <a:off x="12814300" y="13332572"/>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77226</xdr:rowOff>
    </xdr:from>
    <xdr:to>
      <xdr:col>23</xdr:col>
      <xdr:colOff>568325</xdr:colOff>
      <xdr:row>78</xdr:row>
      <xdr:rowOff>7376</xdr:rowOff>
    </xdr:to>
    <xdr:sp macro="" textlink="">
      <xdr:nvSpPr>
        <xdr:cNvPr id="630" name="円/楕円 629"/>
        <xdr:cNvSpPr/>
      </xdr:nvSpPr>
      <xdr:spPr>
        <a:xfrm>
          <a:off x="16268700" y="1327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55653</xdr:rowOff>
    </xdr:from>
    <xdr:ext cx="534377" cy="259045"/>
    <xdr:sp macro="" textlink="">
      <xdr:nvSpPr>
        <xdr:cNvPr id="631" name="公債費該当値テキスト"/>
        <xdr:cNvSpPr txBox="1"/>
      </xdr:nvSpPr>
      <xdr:spPr>
        <a:xfrm>
          <a:off x="16370300" y="1325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68,064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86474</xdr:rowOff>
    </xdr:from>
    <xdr:to>
      <xdr:col>22</xdr:col>
      <xdr:colOff>415925</xdr:colOff>
      <xdr:row>78</xdr:row>
      <xdr:rowOff>16624</xdr:rowOff>
    </xdr:to>
    <xdr:sp macro="" textlink="">
      <xdr:nvSpPr>
        <xdr:cNvPr id="632" name="円/楕円 631"/>
        <xdr:cNvSpPr/>
      </xdr:nvSpPr>
      <xdr:spPr>
        <a:xfrm>
          <a:off x="15430500" y="1328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7751</xdr:rowOff>
    </xdr:from>
    <xdr:ext cx="534377" cy="259045"/>
    <xdr:sp macro="" textlink="">
      <xdr:nvSpPr>
        <xdr:cNvPr id="633" name="テキスト ボックス 632"/>
        <xdr:cNvSpPr txBox="1"/>
      </xdr:nvSpPr>
      <xdr:spPr>
        <a:xfrm>
          <a:off x="15214111" y="1338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87906</xdr:rowOff>
    </xdr:from>
    <xdr:to>
      <xdr:col>21</xdr:col>
      <xdr:colOff>212725</xdr:colOff>
      <xdr:row>78</xdr:row>
      <xdr:rowOff>18056</xdr:rowOff>
    </xdr:to>
    <xdr:sp macro="" textlink="">
      <xdr:nvSpPr>
        <xdr:cNvPr id="634" name="円/楕円 633"/>
        <xdr:cNvSpPr/>
      </xdr:nvSpPr>
      <xdr:spPr>
        <a:xfrm>
          <a:off x="14541500" y="1328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9183</xdr:rowOff>
    </xdr:from>
    <xdr:ext cx="534377" cy="259045"/>
    <xdr:sp macro="" textlink="">
      <xdr:nvSpPr>
        <xdr:cNvPr id="635" name="テキスト ボックス 634"/>
        <xdr:cNvSpPr txBox="1"/>
      </xdr:nvSpPr>
      <xdr:spPr>
        <a:xfrm>
          <a:off x="14325111" y="133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80122</xdr:rowOff>
    </xdr:from>
    <xdr:to>
      <xdr:col>20</xdr:col>
      <xdr:colOff>9525</xdr:colOff>
      <xdr:row>78</xdr:row>
      <xdr:rowOff>10272</xdr:rowOff>
    </xdr:to>
    <xdr:sp macro="" textlink="">
      <xdr:nvSpPr>
        <xdr:cNvPr id="636" name="円/楕円 635"/>
        <xdr:cNvSpPr/>
      </xdr:nvSpPr>
      <xdr:spPr>
        <a:xfrm>
          <a:off x="13652500" y="1328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1399</xdr:rowOff>
    </xdr:from>
    <xdr:ext cx="534377" cy="259045"/>
    <xdr:sp macro="" textlink="">
      <xdr:nvSpPr>
        <xdr:cNvPr id="637" name="テキスト ボックス 636"/>
        <xdr:cNvSpPr txBox="1"/>
      </xdr:nvSpPr>
      <xdr:spPr>
        <a:xfrm>
          <a:off x="13436111" y="1337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67,304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80339</xdr:rowOff>
    </xdr:from>
    <xdr:to>
      <xdr:col>18</xdr:col>
      <xdr:colOff>492125</xdr:colOff>
      <xdr:row>78</xdr:row>
      <xdr:rowOff>10489</xdr:rowOff>
    </xdr:to>
    <xdr:sp macro="" textlink="">
      <xdr:nvSpPr>
        <xdr:cNvPr id="638" name="円/楕円 637"/>
        <xdr:cNvSpPr/>
      </xdr:nvSpPr>
      <xdr:spPr>
        <a:xfrm>
          <a:off x="12763500" y="132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1616</xdr:rowOff>
    </xdr:from>
    <xdr:ext cx="534377" cy="259045"/>
    <xdr:sp macro="" textlink="">
      <xdr:nvSpPr>
        <xdr:cNvPr id="639" name="テキスト ボックス 638"/>
        <xdr:cNvSpPr txBox="1"/>
      </xdr:nvSpPr>
      <xdr:spPr>
        <a:xfrm>
          <a:off x="12547111" y="133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9,577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13086</xdr:rowOff>
    </xdr:from>
    <xdr:to>
      <xdr:col>23</xdr:col>
      <xdr:colOff>517525</xdr:colOff>
      <xdr:row>99</xdr:row>
      <xdr:rowOff>30390</xdr:rowOff>
    </xdr:to>
    <xdr:cxnSp macro="">
      <xdr:nvCxnSpPr>
        <xdr:cNvPr id="668" name="直線コネクタ 667"/>
        <xdr:cNvCxnSpPr/>
      </xdr:nvCxnSpPr>
      <xdr:spPr>
        <a:xfrm>
          <a:off x="15481300" y="16986636"/>
          <a:ext cx="838200" cy="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168032</xdr:rowOff>
    </xdr:from>
    <xdr:to>
      <xdr:col>22</xdr:col>
      <xdr:colOff>365125</xdr:colOff>
      <xdr:row>99</xdr:row>
      <xdr:rowOff>13086</xdr:rowOff>
    </xdr:to>
    <xdr:cxnSp macro="">
      <xdr:nvCxnSpPr>
        <xdr:cNvPr id="671" name="直線コネクタ 670"/>
        <xdr:cNvCxnSpPr/>
      </xdr:nvCxnSpPr>
      <xdr:spPr>
        <a:xfrm>
          <a:off x="14592300" y="16970132"/>
          <a:ext cx="8890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168032</xdr:rowOff>
    </xdr:from>
    <xdr:to>
      <xdr:col>21</xdr:col>
      <xdr:colOff>161925</xdr:colOff>
      <xdr:row>99</xdr:row>
      <xdr:rowOff>7288</xdr:rowOff>
    </xdr:to>
    <xdr:cxnSp macro="">
      <xdr:nvCxnSpPr>
        <xdr:cNvPr id="674" name="直線コネクタ 673"/>
        <xdr:cNvCxnSpPr/>
      </xdr:nvCxnSpPr>
      <xdr:spPr>
        <a:xfrm flipV="1">
          <a:off x="13703300" y="16970132"/>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145453</xdr:rowOff>
    </xdr:from>
    <xdr:to>
      <xdr:col>19</xdr:col>
      <xdr:colOff>644525</xdr:colOff>
      <xdr:row>99</xdr:row>
      <xdr:rowOff>7288</xdr:rowOff>
    </xdr:to>
    <xdr:cxnSp macro="">
      <xdr:nvCxnSpPr>
        <xdr:cNvPr id="677" name="直線コネクタ 676"/>
        <xdr:cNvCxnSpPr/>
      </xdr:nvCxnSpPr>
      <xdr:spPr>
        <a:xfrm>
          <a:off x="12814300" y="16947553"/>
          <a:ext cx="8890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151040</xdr:rowOff>
    </xdr:from>
    <xdr:to>
      <xdr:col>23</xdr:col>
      <xdr:colOff>568325</xdr:colOff>
      <xdr:row>99</xdr:row>
      <xdr:rowOff>81190</xdr:rowOff>
    </xdr:to>
    <xdr:sp macro="" textlink="">
      <xdr:nvSpPr>
        <xdr:cNvPr id="687" name="円/楕円 686"/>
        <xdr:cNvSpPr/>
      </xdr:nvSpPr>
      <xdr:spPr>
        <a:xfrm>
          <a:off x="16268700" y="169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65967</xdr:rowOff>
    </xdr:from>
    <xdr:ext cx="469744" cy="259045"/>
    <xdr:sp macro="" textlink="">
      <xdr:nvSpPr>
        <xdr:cNvPr id="688" name="積立金該当値テキスト"/>
        <xdr:cNvSpPr txBox="1"/>
      </xdr:nvSpPr>
      <xdr:spPr>
        <a:xfrm>
          <a:off x="16370300" y="168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133736</xdr:rowOff>
    </xdr:from>
    <xdr:to>
      <xdr:col>22</xdr:col>
      <xdr:colOff>415925</xdr:colOff>
      <xdr:row>99</xdr:row>
      <xdr:rowOff>63886</xdr:rowOff>
    </xdr:to>
    <xdr:sp macro="" textlink="">
      <xdr:nvSpPr>
        <xdr:cNvPr id="689" name="円/楕円 688"/>
        <xdr:cNvSpPr/>
      </xdr:nvSpPr>
      <xdr:spPr>
        <a:xfrm>
          <a:off x="15430500" y="1693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55013</xdr:rowOff>
    </xdr:from>
    <xdr:ext cx="469744" cy="259045"/>
    <xdr:sp macro="" textlink="">
      <xdr:nvSpPr>
        <xdr:cNvPr id="690" name="テキスト ボックス 689"/>
        <xdr:cNvSpPr txBox="1"/>
      </xdr:nvSpPr>
      <xdr:spPr>
        <a:xfrm>
          <a:off x="15246427" y="1702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117232</xdr:rowOff>
    </xdr:from>
    <xdr:to>
      <xdr:col>21</xdr:col>
      <xdr:colOff>212725</xdr:colOff>
      <xdr:row>99</xdr:row>
      <xdr:rowOff>47382</xdr:rowOff>
    </xdr:to>
    <xdr:sp macro="" textlink="">
      <xdr:nvSpPr>
        <xdr:cNvPr id="691" name="円/楕円 690"/>
        <xdr:cNvSpPr/>
      </xdr:nvSpPr>
      <xdr:spPr>
        <a:xfrm>
          <a:off x="14541500" y="169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38509</xdr:rowOff>
    </xdr:from>
    <xdr:ext cx="469744" cy="259045"/>
    <xdr:sp macro="" textlink="">
      <xdr:nvSpPr>
        <xdr:cNvPr id="692" name="テキスト ボックス 691"/>
        <xdr:cNvSpPr txBox="1"/>
      </xdr:nvSpPr>
      <xdr:spPr>
        <a:xfrm>
          <a:off x="14357427" y="1701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127938</xdr:rowOff>
    </xdr:from>
    <xdr:to>
      <xdr:col>20</xdr:col>
      <xdr:colOff>9525</xdr:colOff>
      <xdr:row>99</xdr:row>
      <xdr:rowOff>58088</xdr:rowOff>
    </xdr:to>
    <xdr:sp macro="" textlink="">
      <xdr:nvSpPr>
        <xdr:cNvPr id="693" name="円/楕円 692"/>
        <xdr:cNvSpPr/>
      </xdr:nvSpPr>
      <xdr:spPr>
        <a:xfrm>
          <a:off x="13652500" y="1693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49215</xdr:rowOff>
    </xdr:from>
    <xdr:ext cx="469744" cy="259045"/>
    <xdr:sp macro="" textlink="">
      <xdr:nvSpPr>
        <xdr:cNvPr id="694" name="テキスト ボックス 693"/>
        <xdr:cNvSpPr txBox="1"/>
      </xdr:nvSpPr>
      <xdr:spPr>
        <a:xfrm>
          <a:off x="13468427" y="1702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94653</xdr:rowOff>
    </xdr:from>
    <xdr:to>
      <xdr:col>18</xdr:col>
      <xdr:colOff>492125</xdr:colOff>
      <xdr:row>99</xdr:row>
      <xdr:rowOff>24803</xdr:rowOff>
    </xdr:to>
    <xdr:sp macro="" textlink="">
      <xdr:nvSpPr>
        <xdr:cNvPr id="695" name="円/楕円 694"/>
        <xdr:cNvSpPr/>
      </xdr:nvSpPr>
      <xdr:spPr>
        <a:xfrm>
          <a:off x="12763500" y="1689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15930</xdr:rowOff>
    </xdr:from>
    <xdr:ext cx="469744" cy="259045"/>
    <xdr:sp macro="" textlink="">
      <xdr:nvSpPr>
        <xdr:cNvPr id="696" name="テキスト ボックス 695"/>
        <xdr:cNvSpPr txBox="1"/>
      </xdr:nvSpPr>
      <xdr:spPr>
        <a:xfrm>
          <a:off x="12579427" y="1698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30449</xdr:rowOff>
    </xdr:from>
    <xdr:to>
      <xdr:col>32</xdr:col>
      <xdr:colOff>187325</xdr:colOff>
      <xdr:row>39</xdr:row>
      <xdr:rowOff>40698</xdr:rowOff>
    </xdr:to>
    <xdr:cxnSp macro="">
      <xdr:nvCxnSpPr>
        <xdr:cNvPr id="725" name="直線コネクタ 724"/>
        <xdr:cNvCxnSpPr/>
      </xdr:nvCxnSpPr>
      <xdr:spPr>
        <a:xfrm flipV="1">
          <a:off x="21323300" y="6716999"/>
          <a:ext cx="8382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40698</xdr:rowOff>
    </xdr:from>
    <xdr:to>
      <xdr:col>31</xdr:col>
      <xdr:colOff>34925</xdr:colOff>
      <xdr:row>39</xdr:row>
      <xdr:rowOff>43040</xdr:rowOff>
    </xdr:to>
    <xdr:cxnSp macro="">
      <xdr:nvCxnSpPr>
        <xdr:cNvPr id="728" name="直線コネクタ 727"/>
        <xdr:cNvCxnSpPr/>
      </xdr:nvCxnSpPr>
      <xdr:spPr>
        <a:xfrm flipV="1">
          <a:off x="20434300" y="6727248"/>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38278</xdr:rowOff>
    </xdr:from>
    <xdr:to>
      <xdr:col>29</xdr:col>
      <xdr:colOff>517525</xdr:colOff>
      <xdr:row>39</xdr:row>
      <xdr:rowOff>43040</xdr:rowOff>
    </xdr:to>
    <xdr:cxnSp macro="">
      <xdr:nvCxnSpPr>
        <xdr:cNvPr id="731" name="直線コネクタ 730"/>
        <xdr:cNvCxnSpPr/>
      </xdr:nvCxnSpPr>
      <xdr:spPr>
        <a:xfrm>
          <a:off x="19545300" y="6724828"/>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22143</xdr:rowOff>
    </xdr:from>
    <xdr:to>
      <xdr:col>28</xdr:col>
      <xdr:colOff>314325</xdr:colOff>
      <xdr:row>39</xdr:row>
      <xdr:rowOff>38278</xdr:rowOff>
    </xdr:to>
    <xdr:cxnSp macro="">
      <xdr:nvCxnSpPr>
        <xdr:cNvPr id="734" name="直線コネクタ 733"/>
        <xdr:cNvCxnSpPr/>
      </xdr:nvCxnSpPr>
      <xdr:spPr>
        <a:xfrm>
          <a:off x="18656300" y="6708693"/>
          <a:ext cx="8890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151099</xdr:rowOff>
    </xdr:from>
    <xdr:to>
      <xdr:col>32</xdr:col>
      <xdr:colOff>238125</xdr:colOff>
      <xdr:row>39</xdr:row>
      <xdr:rowOff>81249</xdr:rowOff>
    </xdr:to>
    <xdr:sp macro="" textlink="">
      <xdr:nvSpPr>
        <xdr:cNvPr id="744" name="円/楕円 743"/>
        <xdr:cNvSpPr/>
      </xdr:nvSpPr>
      <xdr:spPr>
        <a:xfrm>
          <a:off x="22110700" y="66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78565" cy="259045"/>
    <xdr:sp macro="" textlink="">
      <xdr:nvSpPr>
        <xdr:cNvPr id="745" name="投資及び出資金該当値テキスト"/>
        <xdr:cNvSpPr txBox="1"/>
      </xdr:nvSpPr>
      <xdr:spPr>
        <a:xfrm>
          <a:off x="22212300" y="66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161348</xdr:rowOff>
    </xdr:from>
    <xdr:to>
      <xdr:col>31</xdr:col>
      <xdr:colOff>85725</xdr:colOff>
      <xdr:row>39</xdr:row>
      <xdr:rowOff>91498</xdr:rowOff>
    </xdr:to>
    <xdr:sp macro="" textlink="">
      <xdr:nvSpPr>
        <xdr:cNvPr id="746" name="円/楕円 745"/>
        <xdr:cNvSpPr/>
      </xdr:nvSpPr>
      <xdr:spPr>
        <a:xfrm>
          <a:off x="21272500" y="667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82625</xdr:rowOff>
    </xdr:from>
    <xdr:ext cx="378565" cy="259045"/>
    <xdr:sp macro="" textlink="">
      <xdr:nvSpPr>
        <xdr:cNvPr id="747" name="テキスト ボックス 746"/>
        <xdr:cNvSpPr txBox="1"/>
      </xdr:nvSpPr>
      <xdr:spPr>
        <a:xfrm>
          <a:off x="21134017" y="6769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163690</xdr:rowOff>
    </xdr:from>
    <xdr:to>
      <xdr:col>29</xdr:col>
      <xdr:colOff>568325</xdr:colOff>
      <xdr:row>39</xdr:row>
      <xdr:rowOff>93840</xdr:rowOff>
    </xdr:to>
    <xdr:sp macro="" textlink="">
      <xdr:nvSpPr>
        <xdr:cNvPr id="748" name="円/楕円 747"/>
        <xdr:cNvSpPr/>
      </xdr:nvSpPr>
      <xdr:spPr>
        <a:xfrm>
          <a:off x="203835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84967</xdr:rowOff>
    </xdr:from>
    <xdr:ext cx="313932" cy="259045"/>
    <xdr:sp macro="" textlink="">
      <xdr:nvSpPr>
        <xdr:cNvPr id="749" name="テキスト ボックス 748"/>
        <xdr:cNvSpPr txBox="1"/>
      </xdr:nvSpPr>
      <xdr:spPr>
        <a:xfrm>
          <a:off x="20277333" y="6771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158928</xdr:rowOff>
    </xdr:from>
    <xdr:to>
      <xdr:col>28</xdr:col>
      <xdr:colOff>365125</xdr:colOff>
      <xdr:row>39</xdr:row>
      <xdr:rowOff>89078</xdr:rowOff>
    </xdr:to>
    <xdr:sp macro="" textlink="">
      <xdr:nvSpPr>
        <xdr:cNvPr id="750" name="円/楕円 749"/>
        <xdr:cNvSpPr/>
      </xdr:nvSpPr>
      <xdr:spPr>
        <a:xfrm>
          <a:off x="19494500" y="66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80205</xdr:rowOff>
    </xdr:from>
    <xdr:ext cx="378565" cy="259045"/>
    <xdr:sp macro="" textlink="">
      <xdr:nvSpPr>
        <xdr:cNvPr id="751" name="テキスト ボックス 750"/>
        <xdr:cNvSpPr txBox="1"/>
      </xdr:nvSpPr>
      <xdr:spPr>
        <a:xfrm>
          <a:off x="19356017" y="676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142793</xdr:rowOff>
    </xdr:from>
    <xdr:to>
      <xdr:col>27</xdr:col>
      <xdr:colOff>161925</xdr:colOff>
      <xdr:row>39</xdr:row>
      <xdr:rowOff>72943</xdr:rowOff>
    </xdr:to>
    <xdr:sp macro="" textlink="">
      <xdr:nvSpPr>
        <xdr:cNvPr id="752" name="円/楕円 751"/>
        <xdr:cNvSpPr/>
      </xdr:nvSpPr>
      <xdr:spPr>
        <a:xfrm>
          <a:off x="18605500" y="66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64070</xdr:rowOff>
    </xdr:from>
    <xdr:ext cx="469744" cy="259045"/>
    <xdr:sp macro="" textlink="">
      <xdr:nvSpPr>
        <xdr:cNvPr id="753" name="テキスト ボックス 752"/>
        <xdr:cNvSpPr txBox="1"/>
      </xdr:nvSpPr>
      <xdr:spPr>
        <a:xfrm>
          <a:off x="18421427" y="675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129739</xdr:rowOff>
    </xdr:from>
    <xdr:to>
      <xdr:col>32</xdr:col>
      <xdr:colOff>187325</xdr:colOff>
      <xdr:row>58</xdr:row>
      <xdr:rowOff>130719</xdr:rowOff>
    </xdr:to>
    <xdr:cxnSp macro="">
      <xdr:nvCxnSpPr>
        <xdr:cNvPr id="784" name="直線コネクタ 783"/>
        <xdr:cNvCxnSpPr/>
      </xdr:nvCxnSpPr>
      <xdr:spPr>
        <a:xfrm flipV="1">
          <a:off x="21323300" y="10073839"/>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130719</xdr:rowOff>
    </xdr:from>
    <xdr:to>
      <xdr:col>31</xdr:col>
      <xdr:colOff>34925</xdr:colOff>
      <xdr:row>58</xdr:row>
      <xdr:rowOff>134050</xdr:rowOff>
    </xdr:to>
    <xdr:cxnSp macro="">
      <xdr:nvCxnSpPr>
        <xdr:cNvPr id="787" name="直線コネクタ 786"/>
        <xdr:cNvCxnSpPr/>
      </xdr:nvCxnSpPr>
      <xdr:spPr>
        <a:xfrm flipV="1">
          <a:off x="20434300" y="10074819"/>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134050</xdr:rowOff>
    </xdr:from>
    <xdr:to>
      <xdr:col>29</xdr:col>
      <xdr:colOff>517525</xdr:colOff>
      <xdr:row>58</xdr:row>
      <xdr:rowOff>134736</xdr:rowOff>
    </xdr:to>
    <xdr:cxnSp macro="">
      <xdr:nvCxnSpPr>
        <xdr:cNvPr id="790" name="直線コネクタ 789"/>
        <xdr:cNvCxnSpPr/>
      </xdr:nvCxnSpPr>
      <xdr:spPr>
        <a:xfrm flipV="1">
          <a:off x="19545300" y="1007815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133495</xdr:rowOff>
    </xdr:from>
    <xdr:to>
      <xdr:col>28</xdr:col>
      <xdr:colOff>314325</xdr:colOff>
      <xdr:row>58</xdr:row>
      <xdr:rowOff>134736</xdr:rowOff>
    </xdr:to>
    <xdr:cxnSp macro="">
      <xdr:nvCxnSpPr>
        <xdr:cNvPr id="793" name="直線コネクタ 792"/>
        <xdr:cNvCxnSpPr/>
      </xdr:nvCxnSpPr>
      <xdr:spPr>
        <a:xfrm>
          <a:off x="18656300" y="10077595"/>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78939</xdr:rowOff>
    </xdr:from>
    <xdr:to>
      <xdr:col>32</xdr:col>
      <xdr:colOff>238125</xdr:colOff>
      <xdr:row>59</xdr:row>
      <xdr:rowOff>9089</xdr:rowOff>
    </xdr:to>
    <xdr:sp macro="" textlink="">
      <xdr:nvSpPr>
        <xdr:cNvPr id="803" name="円/楕円 802"/>
        <xdr:cNvSpPr/>
      </xdr:nvSpPr>
      <xdr:spPr>
        <a:xfrm>
          <a:off x="22110700" y="100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57366</xdr:rowOff>
    </xdr:from>
    <xdr:ext cx="469744" cy="259045"/>
    <xdr:sp macro="" textlink="">
      <xdr:nvSpPr>
        <xdr:cNvPr id="804" name="貸付金該当値テキスト"/>
        <xdr:cNvSpPr txBox="1"/>
      </xdr:nvSpPr>
      <xdr:spPr>
        <a:xfrm>
          <a:off x="22212300" y="1000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79919</xdr:rowOff>
    </xdr:from>
    <xdr:to>
      <xdr:col>31</xdr:col>
      <xdr:colOff>85725</xdr:colOff>
      <xdr:row>59</xdr:row>
      <xdr:rowOff>10069</xdr:rowOff>
    </xdr:to>
    <xdr:sp macro="" textlink="">
      <xdr:nvSpPr>
        <xdr:cNvPr id="805" name="円/楕円 804"/>
        <xdr:cNvSpPr/>
      </xdr:nvSpPr>
      <xdr:spPr>
        <a:xfrm>
          <a:off x="21272500" y="1002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1196</xdr:rowOff>
    </xdr:from>
    <xdr:ext cx="469744" cy="259045"/>
    <xdr:sp macro="" textlink="">
      <xdr:nvSpPr>
        <xdr:cNvPr id="806" name="テキスト ボックス 805"/>
        <xdr:cNvSpPr txBox="1"/>
      </xdr:nvSpPr>
      <xdr:spPr>
        <a:xfrm>
          <a:off x="21088427" y="1011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83250</xdr:rowOff>
    </xdr:from>
    <xdr:to>
      <xdr:col>29</xdr:col>
      <xdr:colOff>568325</xdr:colOff>
      <xdr:row>59</xdr:row>
      <xdr:rowOff>13400</xdr:rowOff>
    </xdr:to>
    <xdr:sp macro="" textlink="">
      <xdr:nvSpPr>
        <xdr:cNvPr id="807" name="円/楕円 806"/>
        <xdr:cNvSpPr/>
      </xdr:nvSpPr>
      <xdr:spPr>
        <a:xfrm>
          <a:off x="20383500" y="100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4527</xdr:rowOff>
    </xdr:from>
    <xdr:ext cx="469744" cy="259045"/>
    <xdr:sp macro="" textlink="">
      <xdr:nvSpPr>
        <xdr:cNvPr id="808" name="テキスト ボックス 807"/>
        <xdr:cNvSpPr txBox="1"/>
      </xdr:nvSpPr>
      <xdr:spPr>
        <a:xfrm>
          <a:off x="20199427" y="1012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83936</xdr:rowOff>
    </xdr:from>
    <xdr:to>
      <xdr:col>28</xdr:col>
      <xdr:colOff>365125</xdr:colOff>
      <xdr:row>59</xdr:row>
      <xdr:rowOff>14086</xdr:rowOff>
    </xdr:to>
    <xdr:sp macro="" textlink="">
      <xdr:nvSpPr>
        <xdr:cNvPr id="809" name="円/楕円 808"/>
        <xdr:cNvSpPr/>
      </xdr:nvSpPr>
      <xdr:spPr>
        <a:xfrm>
          <a:off x="19494500" y="100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5213</xdr:rowOff>
    </xdr:from>
    <xdr:ext cx="469744" cy="259045"/>
    <xdr:sp macro="" textlink="">
      <xdr:nvSpPr>
        <xdr:cNvPr id="810" name="テキスト ボックス 809"/>
        <xdr:cNvSpPr txBox="1"/>
      </xdr:nvSpPr>
      <xdr:spPr>
        <a:xfrm>
          <a:off x="19310427" y="1012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82695</xdr:rowOff>
    </xdr:from>
    <xdr:to>
      <xdr:col>27</xdr:col>
      <xdr:colOff>161925</xdr:colOff>
      <xdr:row>59</xdr:row>
      <xdr:rowOff>12845</xdr:rowOff>
    </xdr:to>
    <xdr:sp macro="" textlink="">
      <xdr:nvSpPr>
        <xdr:cNvPr id="811" name="円/楕円 810"/>
        <xdr:cNvSpPr/>
      </xdr:nvSpPr>
      <xdr:spPr>
        <a:xfrm>
          <a:off x="18605500" y="1002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3972</xdr:rowOff>
    </xdr:from>
    <xdr:ext cx="469744" cy="259045"/>
    <xdr:sp macro="" textlink="">
      <xdr:nvSpPr>
        <xdr:cNvPr id="812" name="テキスト ボックス 811"/>
        <xdr:cNvSpPr txBox="1"/>
      </xdr:nvSpPr>
      <xdr:spPr>
        <a:xfrm>
          <a:off x="18421427" y="1011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124629</xdr:rowOff>
    </xdr:from>
    <xdr:to>
      <xdr:col>32</xdr:col>
      <xdr:colOff>187325</xdr:colOff>
      <xdr:row>73</xdr:row>
      <xdr:rowOff>131552</xdr:rowOff>
    </xdr:to>
    <xdr:cxnSp macro="">
      <xdr:nvCxnSpPr>
        <xdr:cNvPr id="844" name="直線コネクタ 843"/>
        <xdr:cNvCxnSpPr/>
      </xdr:nvCxnSpPr>
      <xdr:spPr>
        <a:xfrm flipV="1">
          <a:off x="21323300" y="12640479"/>
          <a:ext cx="8382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131552</xdr:rowOff>
    </xdr:from>
    <xdr:to>
      <xdr:col>31</xdr:col>
      <xdr:colOff>34925</xdr:colOff>
      <xdr:row>74</xdr:row>
      <xdr:rowOff>12076</xdr:rowOff>
    </xdr:to>
    <xdr:cxnSp macro="">
      <xdr:nvCxnSpPr>
        <xdr:cNvPr id="847" name="直線コネクタ 846"/>
        <xdr:cNvCxnSpPr/>
      </xdr:nvCxnSpPr>
      <xdr:spPr>
        <a:xfrm flipV="1">
          <a:off x="20434300" y="12647402"/>
          <a:ext cx="889000" cy="5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12076</xdr:rowOff>
    </xdr:from>
    <xdr:to>
      <xdr:col>29</xdr:col>
      <xdr:colOff>517525</xdr:colOff>
      <xdr:row>75</xdr:row>
      <xdr:rowOff>939</xdr:rowOff>
    </xdr:to>
    <xdr:cxnSp macro="">
      <xdr:nvCxnSpPr>
        <xdr:cNvPr id="850" name="直線コネクタ 849"/>
        <xdr:cNvCxnSpPr/>
      </xdr:nvCxnSpPr>
      <xdr:spPr>
        <a:xfrm flipV="1">
          <a:off x="19545300" y="12699376"/>
          <a:ext cx="889000" cy="1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939</xdr:rowOff>
    </xdr:from>
    <xdr:to>
      <xdr:col>28</xdr:col>
      <xdr:colOff>314325</xdr:colOff>
      <xdr:row>75</xdr:row>
      <xdr:rowOff>91302</xdr:rowOff>
    </xdr:to>
    <xdr:cxnSp macro="">
      <xdr:nvCxnSpPr>
        <xdr:cNvPr id="853" name="直線コネクタ 852"/>
        <xdr:cNvCxnSpPr/>
      </xdr:nvCxnSpPr>
      <xdr:spPr>
        <a:xfrm flipV="1">
          <a:off x="18656300" y="12859689"/>
          <a:ext cx="889000" cy="9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73829</xdr:rowOff>
    </xdr:from>
    <xdr:to>
      <xdr:col>32</xdr:col>
      <xdr:colOff>238125</xdr:colOff>
      <xdr:row>74</xdr:row>
      <xdr:rowOff>3979</xdr:rowOff>
    </xdr:to>
    <xdr:sp macro="" textlink="">
      <xdr:nvSpPr>
        <xdr:cNvPr id="863" name="円/楕円 862"/>
        <xdr:cNvSpPr/>
      </xdr:nvSpPr>
      <xdr:spPr>
        <a:xfrm>
          <a:off x="22110700" y="125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96706</xdr:rowOff>
    </xdr:from>
    <xdr:ext cx="534377" cy="259045"/>
    <xdr:sp macro="" textlink="">
      <xdr:nvSpPr>
        <xdr:cNvPr id="864" name="繰出金該当値テキスト"/>
        <xdr:cNvSpPr txBox="1"/>
      </xdr:nvSpPr>
      <xdr:spPr>
        <a:xfrm>
          <a:off x="22212300" y="1244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81,423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80752</xdr:rowOff>
    </xdr:from>
    <xdr:to>
      <xdr:col>31</xdr:col>
      <xdr:colOff>85725</xdr:colOff>
      <xdr:row>74</xdr:row>
      <xdr:rowOff>10902</xdr:rowOff>
    </xdr:to>
    <xdr:sp macro="" textlink="">
      <xdr:nvSpPr>
        <xdr:cNvPr id="865" name="円/楕円 864"/>
        <xdr:cNvSpPr/>
      </xdr:nvSpPr>
      <xdr:spPr>
        <a:xfrm>
          <a:off x="21272500" y="125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27429</xdr:rowOff>
    </xdr:from>
    <xdr:ext cx="534377" cy="259045"/>
    <xdr:sp macro="" textlink="">
      <xdr:nvSpPr>
        <xdr:cNvPr id="866" name="テキスト ボックス 865"/>
        <xdr:cNvSpPr txBox="1"/>
      </xdr:nvSpPr>
      <xdr:spPr>
        <a:xfrm>
          <a:off x="21056111" y="123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80,999</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132726</xdr:rowOff>
    </xdr:from>
    <xdr:to>
      <xdr:col>29</xdr:col>
      <xdr:colOff>568325</xdr:colOff>
      <xdr:row>74</xdr:row>
      <xdr:rowOff>62876</xdr:rowOff>
    </xdr:to>
    <xdr:sp macro="" textlink="">
      <xdr:nvSpPr>
        <xdr:cNvPr id="867" name="円/楕円 866"/>
        <xdr:cNvSpPr/>
      </xdr:nvSpPr>
      <xdr:spPr>
        <a:xfrm>
          <a:off x="20383500" y="126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79403</xdr:rowOff>
    </xdr:from>
    <xdr:ext cx="534377" cy="259045"/>
    <xdr:sp macro="" textlink="">
      <xdr:nvSpPr>
        <xdr:cNvPr id="868" name="テキスト ボックス 867"/>
        <xdr:cNvSpPr txBox="1"/>
      </xdr:nvSpPr>
      <xdr:spPr>
        <a:xfrm>
          <a:off x="20167111" y="1242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77,816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121589</xdr:rowOff>
    </xdr:from>
    <xdr:to>
      <xdr:col>28</xdr:col>
      <xdr:colOff>365125</xdr:colOff>
      <xdr:row>75</xdr:row>
      <xdr:rowOff>51739</xdr:rowOff>
    </xdr:to>
    <xdr:sp macro="" textlink="">
      <xdr:nvSpPr>
        <xdr:cNvPr id="869" name="円/楕円 868"/>
        <xdr:cNvSpPr/>
      </xdr:nvSpPr>
      <xdr:spPr>
        <a:xfrm>
          <a:off x="19494500" y="128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68266</xdr:rowOff>
    </xdr:from>
    <xdr:ext cx="534377" cy="259045"/>
    <xdr:sp macro="" textlink="">
      <xdr:nvSpPr>
        <xdr:cNvPr id="870" name="テキスト ボックス 869"/>
        <xdr:cNvSpPr txBox="1"/>
      </xdr:nvSpPr>
      <xdr:spPr>
        <a:xfrm>
          <a:off x="19278111" y="1258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67,998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40502</xdr:rowOff>
    </xdr:from>
    <xdr:to>
      <xdr:col>27</xdr:col>
      <xdr:colOff>161925</xdr:colOff>
      <xdr:row>75</xdr:row>
      <xdr:rowOff>142102</xdr:rowOff>
    </xdr:to>
    <xdr:sp macro="" textlink="">
      <xdr:nvSpPr>
        <xdr:cNvPr id="871" name="円/楕円 870"/>
        <xdr:cNvSpPr/>
      </xdr:nvSpPr>
      <xdr:spPr>
        <a:xfrm>
          <a:off x="18605500" y="128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158629</xdr:rowOff>
    </xdr:from>
    <xdr:ext cx="534377" cy="259045"/>
    <xdr:sp macro="" textlink="">
      <xdr:nvSpPr>
        <xdr:cNvPr id="872" name="テキスト ボックス 871"/>
        <xdr:cNvSpPr txBox="1"/>
      </xdr:nvSpPr>
      <xdr:spPr>
        <a:xfrm>
          <a:off x="18389111" y="1267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578,165</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81,706</a:t>
          </a:r>
          <a:r>
            <a:rPr kumimoji="1" lang="ja-JP" altLang="ja-JP" sz="1100">
              <a:solidFill>
                <a:schemeClr val="dk1"/>
              </a:solidFill>
              <a:effectLst/>
              <a:latin typeface="+mn-lt"/>
              <a:ea typeface="+mn-ea"/>
              <a:cs typeface="+mn-cs"/>
            </a:rPr>
            <a:t>円となっており、定員適正化計画の成果の表れにより類似団体平均以下の水準で推移している。平成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しているのは、退職者数の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に伴い退職手当が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しているためである。物件費は住民一人当たり</a:t>
          </a:r>
          <a:r>
            <a:rPr kumimoji="1" lang="en-US" altLang="ja-JP" sz="1100">
              <a:solidFill>
                <a:schemeClr val="dk1"/>
              </a:solidFill>
              <a:effectLst/>
              <a:latin typeface="+mn-lt"/>
              <a:ea typeface="+mn-ea"/>
              <a:cs typeface="+mn-cs"/>
            </a:rPr>
            <a:t>80,750</a:t>
          </a:r>
          <a:r>
            <a:rPr kumimoji="1" lang="ja-JP" altLang="en-US" sz="1100">
              <a:solidFill>
                <a:schemeClr val="dk1"/>
              </a:solidFill>
              <a:effectLst/>
              <a:latin typeface="+mn-lt"/>
              <a:ea typeface="+mn-ea"/>
              <a:cs typeface="+mn-cs"/>
            </a:rPr>
            <a:t>円と</a:t>
          </a:r>
          <a:r>
            <a:rPr kumimoji="1" lang="ja-JP" altLang="ja-JP" sz="1100">
              <a:solidFill>
                <a:schemeClr val="dk1"/>
              </a:solidFill>
              <a:effectLst/>
              <a:latin typeface="+mn-lt"/>
              <a:ea typeface="+mn-ea"/>
              <a:cs typeface="+mn-cs"/>
            </a:rPr>
            <a:t>なっており、一人当たりコストが高い状況となっている。これは、八幡浜市行政改革大綱に基づき、業務の民間委託を推進し、職員人件費等から委託料（物件費）へシフトしていることや、職員数の削減により臨時職員が増え、賃金（物件費）が増加していることによるものである。補助費等</a:t>
          </a:r>
          <a:r>
            <a:rPr kumimoji="1" lang="ja-JP" altLang="en-US"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103,040</a:t>
          </a:r>
          <a:r>
            <a:rPr kumimoji="1" lang="ja-JP" altLang="en-US" sz="1100">
              <a:solidFill>
                <a:schemeClr val="dk1"/>
              </a:solidFill>
              <a:effectLst/>
              <a:latin typeface="+mn-lt"/>
              <a:ea typeface="+mn-ea"/>
              <a:cs typeface="+mn-cs"/>
            </a:rPr>
            <a:t>円となっており、</a:t>
          </a:r>
          <a:r>
            <a:rPr kumimoji="1" lang="ja-JP" altLang="ja-JP" sz="1100" b="0" i="0" baseline="0">
              <a:solidFill>
                <a:schemeClr val="dk1"/>
              </a:solidFill>
              <a:effectLst/>
              <a:latin typeface="+mn-lt"/>
              <a:ea typeface="+mn-ea"/>
              <a:cs typeface="+mn-cs"/>
            </a:rPr>
            <a:t>広域消防の施設事務組合への負担金及び市立八幡浜総合病院への負担金が多額になっているためである。</a:t>
          </a:r>
          <a:r>
            <a:rPr kumimoji="1" lang="ja-JP" altLang="en-US" sz="1100" b="0" i="0" baseline="0">
              <a:solidFill>
                <a:schemeClr val="dk1"/>
              </a:solidFill>
              <a:effectLst/>
              <a:latin typeface="+mn-lt"/>
              <a:ea typeface="+mn-ea"/>
              <a:cs typeface="+mn-cs"/>
            </a:rPr>
            <a:t>災害復旧事業費は一人当たり</a:t>
          </a:r>
          <a:r>
            <a:rPr kumimoji="1" lang="en-US" altLang="ja-JP" sz="1100" b="0" i="0" baseline="0">
              <a:solidFill>
                <a:schemeClr val="dk1"/>
              </a:solidFill>
              <a:effectLst/>
              <a:latin typeface="+mn-lt"/>
              <a:ea typeface="+mn-ea"/>
              <a:cs typeface="+mn-cs"/>
            </a:rPr>
            <a:t>3,541</a:t>
          </a:r>
          <a:r>
            <a:rPr kumimoji="1" lang="ja-JP" altLang="en-US" sz="1100" b="0" i="0" baseline="0">
              <a:solidFill>
                <a:schemeClr val="dk1"/>
              </a:solidFill>
              <a:effectLst/>
              <a:latin typeface="+mn-lt"/>
              <a:ea typeface="+mn-ea"/>
              <a:cs typeface="+mn-cs"/>
            </a:rPr>
            <a:t>円と例年と比べ大きく増加しているが、これは、</a:t>
          </a:r>
          <a:r>
            <a:rPr kumimoji="1" lang="en-US" altLang="ja-JP" sz="1100" b="0" i="0" baseline="0">
              <a:solidFill>
                <a:schemeClr val="dk1"/>
              </a:solidFill>
              <a:effectLst/>
              <a:latin typeface="+mn-lt"/>
              <a:ea typeface="+mn-ea"/>
              <a:cs typeface="+mn-cs"/>
            </a:rPr>
            <a:t>6</a:t>
          </a:r>
          <a:r>
            <a:rPr kumimoji="1" lang="ja-JP" altLang="en-US" sz="1100" b="0" i="0" baseline="0">
              <a:solidFill>
                <a:schemeClr val="dk1"/>
              </a:solidFill>
              <a:effectLst/>
              <a:latin typeface="+mn-lt"/>
              <a:ea typeface="+mn-ea"/>
              <a:cs typeface="+mn-cs"/>
            </a:rPr>
            <a:t>月の集中豪雨による災害が多発したためである。</a:t>
          </a:r>
          <a:r>
            <a:rPr kumimoji="1" lang="ja-JP" altLang="ja-JP" sz="1100">
              <a:solidFill>
                <a:schemeClr val="dk1"/>
              </a:solidFill>
              <a:effectLst/>
              <a:latin typeface="+mn-lt"/>
              <a:ea typeface="+mn-ea"/>
              <a:cs typeface="+mn-cs"/>
            </a:rPr>
            <a:t>繰出金が類似団体と比較して一人当たりのコストが高い状況となっているのは、市で自治体病院を抱えることによる繰出金や公共下水道の整備率が高いことに伴い、下水道事業会計へ公債費の繰出金が多くなっているためで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下水道事業会計への繰出金が大きなウエイトを占めているが、</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面整備が完了することにより、その後は緩やかに減少していくものと見込まれるが、全ての特別会計で経費支出の効率化に努める。普通建設事業費（うち更新整備）が類似団体平均より高くなっているのは、</a:t>
          </a:r>
          <a:r>
            <a:rPr kumimoji="1" lang="ja-JP" altLang="en-US" sz="1100">
              <a:solidFill>
                <a:schemeClr val="dk1"/>
              </a:solidFill>
              <a:effectLst/>
              <a:latin typeface="+mn-lt"/>
              <a:ea typeface="+mn-ea"/>
              <a:cs typeface="+mn-cs"/>
            </a:rPr>
            <a:t>八幡浜フェリー埠頭再整備事業、市民スポーツセンター改修事業、</a:t>
          </a:r>
          <a:r>
            <a:rPr kumimoji="1" lang="ja-JP" altLang="ja-JP" sz="1100">
              <a:solidFill>
                <a:schemeClr val="dk1"/>
              </a:solidFill>
              <a:effectLst/>
              <a:latin typeface="+mn-lt"/>
              <a:ea typeface="+mn-ea"/>
              <a:cs typeface="+mn-cs"/>
            </a:rPr>
            <a:t>中学校</a:t>
          </a:r>
          <a:r>
            <a:rPr kumimoji="1" lang="ja-JP" altLang="en-US" sz="1100">
              <a:solidFill>
                <a:schemeClr val="dk1"/>
              </a:solidFill>
              <a:effectLst/>
              <a:latin typeface="+mn-lt"/>
              <a:ea typeface="+mn-ea"/>
              <a:cs typeface="+mn-cs"/>
            </a:rPr>
            <a:t>校舎大規模改修事業</a:t>
          </a:r>
          <a:r>
            <a:rPr kumimoji="1" lang="ja-JP" altLang="ja-JP" sz="1100">
              <a:solidFill>
                <a:schemeClr val="dk1"/>
              </a:solidFill>
              <a:effectLst/>
              <a:latin typeface="+mn-lt"/>
              <a:ea typeface="+mn-ea"/>
              <a:cs typeface="+mn-cs"/>
            </a:rPr>
            <a:t>等の大型事業を実施したことによる。今後は「公共施設等総合管理計画」に基づき公共施設等の全体を把握し、長期的視点をもって更新・統廃合・長寿命化を計画的に行うことにより、財政負担を軽減・平準化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35,245
35,071
132.68
20,691,248
20,377,433
86,798
11,326,553
21,611,041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87.4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88074</xdr:rowOff>
    </xdr:from>
    <xdr:to>
      <xdr:col>6</xdr:col>
      <xdr:colOff>511175</xdr:colOff>
      <xdr:row>36</xdr:row>
      <xdr:rowOff>145415</xdr:rowOff>
    </xdr:to>
    <xdr:cxnSp macro="">
      <xdr:nvCxnSpPr>
        <xdr:cNvPr id="61" name="直線コネクタ 60"/>
        <xdr:cNvCxnSpPr/>
      </xdr:nvCxnSpPr>
      <xdr:spPr>
        <a:xfrm>
          <a:off x="3797300" y="6260274"/>
          <a:ext cx="838200" cy="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88074</xdr:rowOff>
    </xdr:from>
    <xdr:to>
      <xdr:col>5</xdr:col>
      <xdr:colOff>358775</xdr:colOff>
      <xdr:row>36</xdr:row>
      <xdr:rowOff>141796</xdr:rowOff>
    </xdr:to>
    <xdr:cxnSp macro="">
      <xdr:nvCxnSpPr>
        <xdr:cNvPr id="64" name="直線コネクタ 63"/>
        <xdr:cNvCxnSpPr/>
      </xdr:nvCxnSpPr>
      <xdr:spPr>
        <a:xfrm flipV="1">
          <a:off x="2908300" y="6260274"/>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124460</xdr:rowOff>
    </xdr:from>
    <xdr:to>
      <xdr:col>4</xdr:col>
      <xdr:colOff>155575</xdr:colOff>
      <xdr:row>36</xdr:row>
      <xdr:rowOff>141796</xdr:rowOff>
    </xdr:to>
    <xdr:cxnSp macro="">
      <xdr:nvCxnSpPr>
        <xdr:cNvPr id="67" name="直線コネクタ 66"/>
        <xdr:cNvCxnSpPr/>
      </xdr:nvCxnSpPr>
      <xdr:spPr>
        <a:xfrm>
          <a:off x="2019300" y="6296660"/>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52260</xdr:rowOff>
    </xdr:from>
    <xdr:to>
      <xdr:col>2</xdr:col>
      <xdr:colOff>638175</xdr:colOff>
      <xdr:row>36</xdr:row>
      <xdr:rowOff>124460</xdr:rowOff>
    </xdr:to>
    <xdr:cxnSp macro="">
      <xdr:nvCxnSpPr>
        <xdr:cNvPr id="70" name="直線コネクタ 69"/>
        <xdr:cNvCxnSpPr/>
      </xdr:nvCxnSpPr>
      <xdr:spPr>
        <a:xfrm>
          <a:off x="1130300" y="6224460"/>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94615</xdr:rowOff>
    </xdr:from>
    <xdr:to>
      <xdr:col>6</xdr:col>
      <xdr:colOff>561975</xdr:colOff>
      <xdr:row>37</xdr:row>
      <xdr:rowOff>24765</xdr:rowOff>
    </xdr:to>
    <xdr:sp macro="" textlink="">
      <xdr:nvSpPr>
        <xdr:cNvPr id="80" name="円/楕円 79"/>
        <xdr:cNvSpPr/>
      </xdr:nvSpPr>
      <xdr:spPr>
        <a:xfrm>
          <a:off x="45847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73042</xdr:rowOff>
    </xdr:from>
    <xdr:ext cx="469744" cy="259045"/>
    <xdr:sp macro="" textlink="">
      <xdr:nvSpPr>
        <xdr:cNvPr id="81" name="議会費該当値テキスト"/>
        <xdr:cNvSpPr txBox="1"/>
      </xdr:nvSpPr>
      <xdr:spPr>
        <a:xfrm>
          <a:off x="4686300"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37274</xdr:rowOff>
    </xdr:from>
    <xdr:to>
      <xdr:col>5</xdr:col>
      <xdr:colOff>409575</xdr:colOff>
      <xdr:row>36</xdr:row>
      <xdr:rowOff>138874</xdr:rowOff>
    </xdr:to>
    <xdr:sp macro="" textlink="">
      <xdr:nvSpPr>
        <xdr:cNvPr id="82" name="円/楕円 81"/>
        <xdr:cNvSpPr/>
      </xdr:nvSpPr>
      <xdr:spPr>
        <a:xfrm>
          <a:off x="3746500" y="62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130001</xdr:rowOff>
    </xdr:from>
    <xdr:ext cx="469744" cy="259045"/>
    <xdr:sp macro="" textlink="">
      <xdr:nvSpPr>
        <xdr:cNvPr id="83" name="テキスト ボックス 82"/>
        <xdr:cNvSpPr txBox="1"/>
      </xdr:nvSpPr>
      <xdr:spPr>
        <a:xfrm>
          <a:off x="3562427" y="63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90996</xdr:rowOff>
    </xdr:from>
    <xdr:to>
      <xdr:col>4</xdr:col>
      <xdr:colOff>206375</xdr:colOff>
      <xdr:row>37</xdr:row>
      <xdr:rowOff>21146</xdr:rowOff>
    </xdr:to>
    <xdr:sp macro="" textlink="">
      <xdr:nvSpPr>
        <xdr:cNvPr id="84" name="円/楕円 83"/>
        <xdr:cNvSpPr/>
      </xdr:nvSpPr>
      <xdr:spPr>
        <a:xfrm>
          <a:off x="2857500" y="62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12273</xdr:rowOff>
    </xdr:from>
    <xdr:ext cx="469744" cy="259045"/>
    <xdr:sp macro="" textlink="">
      <xdr:nvSpPr>
        <xdr:cNvPr id="85" name="テキスト ボックス 84"/>
        <xdr:cNvSpPr txBox="1"/>
      </xdr:nvSpPr>
      <xdr:spPr>
        <a:xfrm>
          <a:off x="2673427" y="635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73660</xdr:rowOff>
    </xdr:from>
    <xdr:to>
      <xdr:col>3</xdr:col>
      <xdr:colOff>3175</xdr:colOff>
      <xdr:row>37</xdr:row>
      <xdr:rowOff>3810</xdr:rowOff>
    </xdr:to>
    <xdr:sp macro="" textlink="">
      <xdr:nvSpPr>
        <xdr:cNvPr id="86" name="円/楕円 85"/>
        <xdr:cNvSpPr/>
      </xdr:nvSpPr>
      <xdr:spPr>
        <a:xfrm>
          <a:off x="1968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166387</xdr:rowOff>
    </xdr:from>
    <xdr:ext cx="469744" cy="259045"/>
    <xdr:sp macro="" textlink="">
      <xdr:nvSpPr>
        <xdr:cNvPr id="87" name="テキスト ボックス 86"/>
        <xdr:cNvSpPr txBox="1"/>
      </xdr:nvSpPr>
      <xdr:spPr>
        <a:xfrm>
          <a:off x="1784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1460</xdr:rowOff>
    </xdr:from>
    <xdr:to>
      <xdr:col>1</xdr:col>
      <xdr:colOff>485775</xdr:colOff>
      <xdr:row>36</xdr:row>
      <xdr:rowOff>103060</xdr:rowOff>
    </xdr:to>
    <xdr:sp macro="" textlink="">
      <xdr:nvSpPr>
        <xdr:cNvPr id="88" name="円/楕円 87"/>
        <xdr:cNvSpPr/>
      </xdr:nvSpPr>
      <xdr:spPr>
        <a:xfrm>
          <a:off x="1079500" y="61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94187</xdr:rowOff>
    </xdr:from>
    <xdr:ext cx="469744" cy="259045"/>
    <xdr:sp macro="" textlink="">
      <xdr:nvSpPr>
        <xdr:cNvPr id="89" name="テキスト ボックス 88"/>
        <xdr:cNvSpPr txBox="1"/>
      </xdr:nvSpPr>
      <xdr:spPr>
        <a:xfrm>
          <a:off x="895427" y="62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11360</xdr:rowOff>
    </xdr:from>
    <xdr:to>
      <xdr:col>6</xdr:col>
      <xdr:colOff>511175</xdr:colOff>
      <xdr:row>57</xdr:row>
      <xdr:rowOff>28294</xdr:rowOff>
    </xdr:to>
    <xdr:cxnSp macro="">
      <xdr:nvCxnSpPr>
        <xdr:cNvPr id="116" name="直線コネクタ 115"/>
        <xdr:cNvCxnSpPr/>
      </xdr:nvCxnSpPr>
      <xdr:spPr>
        <a:xfrm>
          <a:off x="3797300" y="9784010"/>
          <a:ext cx="838200" cy="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11360</xdr:rowOff>
    </xdr:from>
    <xdr:to>
      <xdr:col>5</xdr:col>
      <xdr:colOff>358775</xdr:colOff>
      <xdr:row>57</xdr:row>
      <xdr:rowOff>45796</xdr:rowOff>
    </xdr:to>
    <xdr:cxnSp macro="">
      <xdr:nvCxnSpPr>
        <xdr:cNvPr id="119" name="直線コネクタ 118"/>
        <xdr:cNvCxnSpPr/>
      </xdr:nvCxnSpPr>
      <xdr:spPr>
        <a:xfrm flipV="1">
          <a:off x="2908300" y="9784010"/>
          <a:ext cx="889000" cy="3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45796</xdr:rowOff>
    </xdr:from>
    <xdr:to>
      <xdr:col>4</xdr:col>
      <xdr:colOff>155575</xdr:colOff>
      <xdr:row>57</xdr:row>
      <xdr:rowOff>49970</xdr:rowOff>
    </xdr:to>
    <xdr:cxnSp macro="">
      <xdr:nvCxnSpPr>
        <xdr:cNvPr id="122" name="直線コネクタ 121"/>
        <xdr:cNvCxnSpPr/>
      </xdr:nvCxnSpPr>
      <xdr:spPr>
        <a:xfrm flipV="1">
          <a:off x="2019300" y="9818446"/>
          <a:ext cx="889000" cy="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17079</xdr:rowOff>
    </xdr:from>
    <xdr:to>
      <xdr:col>2</xdr:col>
      <xdr:colOff>638175</xdr:colOff>
      <xdr:row>57</xdr:row>
      <xdr:rowOff>49970</xdr:rowOff>
    </xdr:to>
    <xdr:cxnSp macro="">
      <xdr:nvCxnSpPr>
        <xdr:cNvPr id="125" name="直線コネクタ 124"/>
        <xdr:cNvCxnSpPr/>
      </xdr:nvCxnSpPr>
      <xdr:spPr>
        <a:xfrm>
          <a:off x="1130300" y="9789729"/>
          <a:ext cx="889000" cy="3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148944</xdr:rowOff>
    </xdr:from>
    <xdr:to>
      <xdr:col>6</xdr:col>
      <xdr:colOff>561975</xdr:colOff>
      <xdr:row>57</xdr:row>
      <xdr:rowOff>79094</xdr:rowOff>
    </xdr:to>
    <xdr:sp macro="" textlink="">
      <xdr:nvSpPr>
        <xdr:cNvPr id="135" name="円/楕円 134"/>
        <xdr:cNvSpPr/>
      </xdr:nvSpPr>
      <xdr:spPr>
        <a:xfrm>
          <a:off x="4584700" y="97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63871</xdr:rowOff>
    </xdr:from>
    <xdr:ext cx="534377" cy="259045"/>
    <xdr:sp macro="" textlink="">
      <xdr:nvSpPr>
        <xdr:cNvPr id="136" name="総務費該当値テキスト"/>
        <xdr:cNvSpPr txBox="1"/>
      </xdr:nvSpPr>
      <xdr:spPr>
        <a:xfrm>
          <a:off x="4686300" y="96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61,867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132010</xdr:rowOff>
    </xdr:from>
    <xdr:to>
      <xdr:col>5</xdr:col>
      <xdr:colOff>409575</xdr:colOff>
      <xdr:row>57</xdr:row>
      <xdr:rowOff>62160</xdr:rowOff>
    </xdr:to>
    <xdr:sp macro="" textlink="">
      <xdr:nvSpPr>
        <xdr:cNvPr id="137" name="円/楕円 136"/>
        <xdr:cNvSpPr/>
      </xdr:nvSpPr>
      <xdr:spPr>
        <a:xfrm>
          <a:off x="3746500" y="97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53287</xdr:rowOff>
    </xdr:from>
    <xdr:ext cx="534377" cy="259045"/>
    <xdr:sp macro="" textlink="">
      <xdr:nvSpPr>
        <xdr:cNvPr id="138" name="テキスト ボックス 137"/>
        <xdr:cNvSpPr txBox="1"/>
      </xdr:nvSpPr>
      <xdr:spPr>
        <a:xfrm>
          <a:off x="3530111" y="982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65,571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166446</xdr:rowOff>
    </xdr:from>
    <xdr:to>
      <xdr:col>4</xdr:col>
      <xdr:colOff>206375</xdr:colOff>
      <xdr:row>57</xdr:row>
      <xdr:rowOff>96596</xdr:rowOff>
    </xdr:to>
    <xdr:sp macro="" textlink="">
      <xdr:nvSpPr>
        <xdr:cNvPr id="139" name="円/楕円 138"/>
        <xdr:cNvSpPr/>
      </xdr:nvSpPr>
      <xdr:spPr>
        <a:xfrm>
          <a:off x="2857500" y="97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87723</xdr:rowOff>
    </xdr:from>
    <xdr:ext cx="534377" cy="259045"/>
    <xdr:sp macro="" textlink="">
      <xdr:nvSpPr>
        <xdr:cNvPr id="140" name="テキスト ボックス 139"/>
        <xdr:cNvSpPr txBox="1"/>
      </xdr:nvSpPr>
      <xdr:spPr>
        <a:xfrm>
          <a:off x="2641111" y="98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170620</xdr:rowOff>
    </xdr:from>
    <xdr:to>
      <xdr:col>3</xdr:col>
      <xdr:colOff>3175</xdr:colOff>
      <xdr:row>57</xdr:row>
      <xdr:rowOff>100770</xdr:rowOff>
    </xdr:to>
    <xdr:sp macro="" textlink="">
      <xdr:nvSpPr>
        <xdr:cNvPr id="141" name="円/楕円 140"/>
        <xdr:cNvSpPr/>
      </xdr:nvSpPr>
      <xdr:spPr>
        <a:xfrm>
          <a:off x="1968500" y="97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91897</xdr:rowOff>
    </xdr:from>
    <xdr:ext cx="534377" cy="259045"/>
    <xdr:sp macro="" textlink="">
      <xdr:nvSpPr>
        <xdr:cNvPr id="142" name="テキスト ボックス 141"/>
        <xdr:cNvSpPr txBox="1"/>
      </xdr:nvSpPr>
      <xdr:spPr>
        <a:xfrm>
          <a:off x="1752111" y="9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137729</xdr:rowOff>
    </xdr:from>
    <xdr:to>
      <xdr:col>1</xdr:col>
      <xdr:colOff>485775</xdr:colOff>
      <xdr:row>57</xdr:row>
      <xdr:rowOff>67879</xdr:rowOff>
    </xdr:to>
    <xdr:sp macro="" textlink="">
      <xdr:nvSpPr>
        <xdr:cNvPr id="143" name="円/楕円 142"/>
        <xdr:cNvSpPr/>
      </xdr:nvSpPr>
      <xdr:spPr>
        <a:xfrm>
          <a:off x="1079500" y="973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59006</xdr:rowOff>
    </xdr:from>
    <xdr:ext cx="534377" cy="259045"/>
    <xdr:sp macro="" textlink="">
      <xdr:nvSpPr>
        <xdr:cNvPr id="144" name="テキスト ボックス 143"/>
        <xdr:cNvSpPr txBox="1"/>
      </xdr:nvSpPr>
      <xdr:spPr>
        <a:xfrm>
          <a:off x="863111" y="983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139796</xdr:rowOff>
    </xdr:from>
    <xdr:to>
      <xdr:col>6</xdr:col>
      <xdr:colOff>511175</xdr:colOff>
      <xdr:row>77</xdr:row>
      <xdr:rowOff>18546</xdr:rowOff>
    </xdr:to>
    <xdr:cxnSp macro="">
      <xdr:nvCxnSpPr>
        <xdr:cNvPr id="172" name="直線コネクタ 171"/>
        <xdr:cNvCxnSpPr/>
      </xdr:nvCxnSpPr>
      <xdr:spPr>
        <a:xfrm flipV="1">
          <a:off x="3797300" y="13169996"/>
          <a:ext cx="838200" cy="5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18546</xdr:rowOff>
    </xdr:from>
    <xdr:to>
      <xdr:col>5</xdr:col>
      <xdr:colOff>358775</xdr:colOff>
      <xdr:row>77</xdr:row>
      <xdr:rowOff>51895</xdr:rowOff>
    </xdr:to>
    <xdr:cxnSp macro="">
      <xdr:nvCxnSpPr>
        <xdr:cNvPr id="175" name="直線コネクタ 174"/>
        <xdr:cNvCxnSpPr/>
      </xdr:nvCxnSpPr>
      <xdr:spPr>
        <a:xfrm flipV="1">
          <a:off x="2908300" y="13220196"/>
          <a:ext cx="889000" cy="3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51895</xdr:rowOff>
    </xdr:from>
    <xdr:to>
      <xdr:col>4</xdr:col>
      <xdr:colOff>155575</xdr:colOff>
      <xdr:row>77</xdr:row>
      <xdr:rowOff>86085</xdr:rowOff>
    </xdr:to>
    <xdr:cxnSp macro="">
      <xdr:nvCxnSpPr>
        <xdr:cNvPr id="178" name="直線コネクタ 177"/>
        <xdr:cNvCxnSpPr/>
      </xdr:nvCxnSpPr>
      <xdr:spPr>
        <a:xfrm flipV="1">
          <a:off x="2019300" y="13253545"/>
          <a:ext cx="889000" cy="3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86085</xdr:rowOff>
    </xdr:from>
    <xdr:to>
      <xdr:col>2</xdr:col>
      <xdr:colOff>638175</xdr:colOff>
      <xdr:row>77</xdr:row>
      <xdr:rowOff>86519</xdr:rowOff>
    </xdr:to>
    <xdr:cxnSp macro="">
      <xdr:nvCxnSpPr>
        <xdr:cNvPr id="181" name="直線コネクタ 180"/>
        <xdr:cNvCxnSpPr/>
      </xdr:nvCxnSpPr>
      <xdr:spPr>
        <a:xfrm flipV="1">
          <a:off x="1130300" y="13287735"/>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88996</xdr:rowOff>
    </xdr:from>
    <xdr:to>
      <xdr:col>6</xdr:col>
      <xdr:colOff>561975</xdr:colOff>
      <xdr:row>77</xdr:row>
      <xdr:rowOff>19146</xdr:rowOff>
    </xdr:to>
    <xdr:sp macro="" textlink="">
      <xdr:nvSpPr>
        <xdr:cNvPr id="191" name="円/楕円 190"/>
        <xdr:cNvSpPr/>
      </xdr:nvSpPr>
      <xdr:spPr>
        <a:xfrm>
          <a:off x="4584700" y="13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67423</xdr:rowOff>
    </xdr:from>
    <xdr:ext cx="599010" cy="259045"/>
    <xdr:sp macro="" textlink="">
      <xdr:nvSpPr>
        <xdr:cNvPr id="192" name="民生費該当値テキスト"/>
        <xdr:cNvSpPr txBox="1"/>
      </xdr:nvSpPr>
      <xdr:spPr>
        <a:xfrm>
          <a:off x="4686300" y="1309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174,979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139196</xdr:rowOff>
    </xdr:from>
    <xdr:to>
      <xdr:col>5</xdr:col>
      <xdr:colOff>409575</xdr:colOff>
      <xdr:row>77</xdr:row>
      <xdr:rowOff>69346</xdr:rowOff>
    </xdr:to>
    <xdr:sp macro="" textlink="">
      <xdr:nvSpPr>
        <xdr:cNvPr id="193" name="円/楕円 192"/>
        <xdr:cNvSpPr/>
      </xdr:nvSpPr>
      <xdr:spPr>
        <a:xfrm>
          <a:off x="3746500" y="1316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60473</xdr:rowOff>
    </xdr:from>
    <xdr:ext cx="599010" cy="259045"/>
    <xdr:sp macro="" textlink="">
      <xdr:nvSpPr>
        <xdr:cNvPr id="194" name="テキスト ボックス 193"/>
        <xdr:cNvSpPr txBox="1"/>
      </xdr:nvSpPr>
      <xdr:spPr>
        <a:xfrm>
          <a:off x="3497794" y="1326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1095</xdr:rowOff>
    </xdr:from>
    <xdr:to>
      <xdr:col>4</xdr:col>
      <xdr:colOff>206375</xdr:colOff>
      <xdr:row>77</xdr:row>
      <xdr:rowOff>102695</xdr:rowOff>
    </xdr:to>
    <xdr:sp macro="" textlink="">
      <xdr:nvSpPr>
        <xdr:cNvPr id="195" name="円/楕円 194"/>
        <xdr:cNvSpPr/>
      </xdr:nvSpPr>
      <xdr:spPr>
        <a:xfrm>
          <a:off x="2857500" y="132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93822</xdr:rowOff>
    </xdr:from>
    <xdr:ext cx="599010" cy="259045"/>
    <xdr:sp macro="" textlink="">
      <xdr:nvSpPr>
        <xdr:cNvPr id="196" name="テキスト ボックス 195"/>
        <xdr:cNvSpPr txBox="1"/>
      </xdr:nvSpPr>
      <xdr:spPr>
        <a:xfrm>
          <a:off x="2608794" y="1329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156,705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35285</xdr:rowOff>
    </xdr:from>
    <xdr:to>
      <xdr:col>3</xdr:col>
      <xdr:colOff>3175</xdr:colOff>
      <xdr:row>77</xdr:row>
      <xdr:rowOff>136885</xdr:rowOff>
    </xdr:to>
    <xdr:sp macro="" textlink="">
      <xdr:nvSpPr>
        <xdr:cNvPr id="197" name="円/楕円 196"/>
        <xdr:cNvSpPr/>
      </xdr:nvSpPr>
      <xdr:spPr>
        <a:xfrm>
          <a:off x="1968500" y="1323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128012</xdr:rowOff>
    </xdr:from>
    <xdr:ext cx="599010" cy="259045"/>
    <xdr:sp macro="" textlink="">
      <xdr:nvSpPr>
        <xdr:cNvPr id="198" name="テキスト ボックス 197"/>
        <xdr:cNvSpPr txBox="1"/>
      </xdr:nvSpPr>
      <xdr:spPr>
        <a:xfrm>
          <a:off x="1719794" y="1332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149,227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35719</xdr:rowOff>
    </xdr:from>
    <xdr:to>
      <xdr:col>1</xdr:col>
      <xdr:colOff>485775</xdr:colOff>
      <xdr:row>77</xdr:row>
      <xdr:rowOff>137319</xdr:rowOff>
    </xdr:to>
    <xdr:sp macro="" textlink="">
      <xdr:nvSpPr>
        <xdr:cNvPr id="199" name="円/楕円 198"/>
        <xdr:cNvSpPr/>
      </xdr:nvSpPr>
      <xdr:spPr>
        <a:xfrm>
          <a:off x="1079500" y="132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128446</xdr:rowOff>
    </xdr:from>
    <xdr:ext cx="599010" cy="259045"/>
    <xdr:sp macro="" textlink="">
      <xdr:nvSpPr>
        <xdr:cNvPr id="200" name="テキスト ボックス 199"/>
        <xdr:cNvSpPr txBox="1"/>
      </xdr:nvSpPr>
      <xdr:spPr>
        <a:xfrm>
          <a:off x="830794" y="1333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112097</xdr:rowOff>
    </xdr:from>
    <xdr:to>
      <xdr:col>6</xdr:col>
      <xdr:colOff>511175</xdr:colOff>
      <xdr:row>95</xdr:row>
      <xdr:rowOff>126504</xdr:rowOff>
    </xdr:to>
    <xdr:cxnSp macro="">
      <xdr:nvCxnSpPr>
        <xdr:cNvPr id="225" name="直線コネクタ 224"/>
        <xdr:cNvCxnSpPr/>
      </xdr:nvCxnSpPr>
      <xdr:spPr>
        <a:xfrm>
          <a:off x="3797300" y="16399847"/>
          <a:ext cx="838200" cy="1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169526</xdr:rowOff>
    </xdr:from>
    <xdr:to>
      <xdr:col>5</xdr:col>
      <xdr:colOff>358775</xdr:colOff>
      <xdr:row>95</xdr:row>
      <xdr:rowOff>112097</xdr:rowOff>
    </xdr:to>
    <xdr:cxnSp macro="">
      <xdr:nvCxnSpPr>
        <xdr:cNvPr id="228" name="直線コネクタ 227"/>
        <xdr:cNvCxnSpPr/>
      </xdr:nvCxnSpPr>
      <xdr:spPr>
        <a:xfrm>
          <a:off x="2908300" y="16285826"/>
          <a:ext cx="889000" cy="1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169526</xdr:rowOff>
    </xdr:from>
    <xdr:to>
      <xdr:col>4</xdr:col>
      <xdr:colOff>155575</xdr:colOff>
      <xdr:row>96</xdr:row>
      <xdr:rowOff>12267</xdr:rowOff>
    </xdr:to>
    <xdr:cxnSp macro="">
      <xdr:nvCxnSpPr>
        <xdr:cNvPr id="231" name="直線コネクタ 230"/>
        <xdr:cNvCxnSpPr/>
      </xdr:nvCxnSpPr>
      <xdr:spPr>
        <a:xfrm flipV="1">
          <a:off x="2019300" y="16285826"/>
          <a:ext cx="889000" cy="18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12267</xdr:rowOff>
    </xdr:from>
    <xdr:to>
      <xdr:col>2</xdr:col>
      <xdr:colOff>638175</xdr:colOff>
      <xdr:row>96</xdr:row>
      <xdr:rowOff>69314</xdr:rowOff>
    </xdr:to>
    <xdr:cxnSp macro="">
      <xdr:nvCxnSpPr>
        <xdr:cNvPr id="234" name="直線コネクタ 233"/>
        <xdr:cNvCxnSpPr/>
      </xdr:nvCxnSpPr>
      <xdr:spPr>
        <a:xfrm flipV="1">
          <a:off x="1130300" y="16471467"/>
          <a:ext cx="889000" cy="5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75704</xdr:rowOff>
    </xdr:from>
    <xdr:to>
      <xdr:col>6</xdr:col>
      <xdr:colOff>561975</xdr:colOff>
      <xdr:row>96</xdr:row>
      <xdr:rowOff>5854</xdr:rowOff>
    </xdr:to>
    <xdr:sp macro="" textlink="">
      <xdr:nvSpPr>
        <xdr:cNvPr id="244" name="円/楕円 243"/>
        <xdr:cNvSpPr/>
      </xdr:nvSpPr>
      <xdr:spPr>
        <a:xfrm>
          <a:off x="4584700" y="163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98581</xdr:rowOff>
    </xdr:from>
    <xdr:ext cx="534377" cy="259045"/>
    <xdr:sp macro="" textlink="">
      <xdr:nvSpPr>
        <xdr:cNvPr id="245" name="衛生費該当値テキスト"/>
        <xdr:cNvSpPr txBox="1"/>
      </xdr:nvSpPr>
      <xdr:spPr>
        <a:xfrm>
          <a:off x="4686300" y="1621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72,309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61297</xdr:rowOff>
    </xdr:from>
    <xdr:to>
      <xdr:col>5</xdr:col>
      <xdr:colOff>409575</xdr:colOff>
      <xdr:row>95</xdr:row>
      <xdr:rowOff>162897</xdr:rowOff>
    </xdr:to>
    <xdr:sp macro="" textlink="">
      <xdr:nvSpPr>
        <xdr:cNvPr id="246" name="円/楕円 245"/>
        <xdr:cNvSpPr/>
      </xdr:nvSpPr>
      <xdr:spPr>
        <a:xfrm>
          <a:off x="3746500" y="1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7974</xdr:rowOff>
    </xdr:from>
    <xdr:ext cx="534377" cy="259045"/>
    <xdr:sp macro="" textlink="">
      <xdr:nvSpPr>
        <xdr:cNvPr id="247" name="テキスト ボックス 246"/>
        <xdr:cNvSpPr txBox="1"/>
      </xdr:nvSpPr>
      <xdr:spPr>
        <a:xfrm>
          <a:off x="3530111" y="161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74,830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118726</xdr:rowOff>
    </xdr:from>
    <xdr:to>
      <xdr:col>4</xdr:col>
      <xdr:colOff>206375</xdr:colOff>
      <xdr:row>95</xdr:row>
      <xdr:rowOff>48876</xdr:rowOff>
    </xdr:to>
    <xdr:sp macro="" textlink="">
      <xdr:nvSpPr>
        <xdr:cNvPr id="248" name="円/楕円 247"/>
        <xdr:cNvSpPr/>
      </xdr:nvSpPr>
      <xdr:spPr>
        <a:xfrm>
          <a:off x="2857500" y="1623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65403</xdr:rowOff>
    </xdr:from>
    <xdr:ext cx="534377" cy="259045"/>
    <xdr:sp macro="" textlink="">
      <xdr:nvSpPr>
        <xdr:cNvPr id="249" name="テキスト ボックス 248"/>
        <xdr:cNvSpPr txBox="1"/>
      </xdr:nvSpPr>
      <xdr:spPr>
        <a:xfrm>
          <a:off x="2641111" y="160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94,781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132917</xdr:rowOff>
    </xdr:from>
    <xdr:to>
      <xdr:col>3</xdr:col>
      <xdr:colOff>3175</xdr:colOff>
      <xdr:row>96</xdr:row>
      <xdr:rowOff>63067</xdr:rowOff>
    </xdr:to>
    <xdr:sp macro="" textlink="">
      <xdr:nvSpPr>
        <xdr:cNvPr id="250" name="円/楕円 249"/>
        <xdr:cNvSpPr/>
      </xdr:nvSpPr>
      <xdr:spPr>
        <a:xfrm>
          <a:off x="1968500" y="1642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79594</xdr:rowOff>
    </xdr:from>
    <xdr:ext cx="534377" cy="259045"/>
    <xdr:sp macro="" textlink="">
      <xdr:nvSpPr>
        <xdr:cNvPr id="251" name="テキスト ボックス 250"/>
        <xdr:cNvSpPr txBox="1"/>
      </xdr:nvSpPr>
      <xdr:spPr>
        <a:xfrm>
          <a:off x="1752111" y="1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18514</xdr:rowOff>
    </xdr:from>
    <xdr:to>
      <xdr:col>1</xdr:col>
      <xdr:colOff>485775</xdr:colOff>
      <xdr:row>96</xdr:row>
      <xdr:rowOff>120114</xdr:rowOff>
    </xdr:to>
    <xdr:sp macro="" textlink="">
      <xdr:nvSpPr>
        <xdr:cNvPr id="252" name="円/楕円 251"/>
        <xdr:cNvSpPr/>
      </xdr:nvSpPr>
      <xdr:spPr>
        <a:xfrm>
          <a:off x="1079500" y="1647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136641</xdr:rowOff>
    </xdr:from>
    <xdr:ext cx="534377" cy="259045"/>
    <xdr:sp macro="" textlink="">
      <xdr:nvSpPr>
        <xdr:cNvPr id="253" name="テキスト ボックス 252"/>
        <xdr:cNvSpPr txBox="1"/>
      </xdr:nvSpPr>
      <xdr:spPr>
        <a:xfrm>
          <a:off x="863111" y="162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79284</xdr:rowOff>
    </xdr:from>
    <xdr:to>
      <xdr:col>15</xdr:col>
      <xdr:colOff>180975</xdr:colOff>
      <xdr:row>38</xdr:row>
      <xdr:rowOff>79938</xdr:rowOff>
    </xdr:to>
    <xdr:cxnSp macro="">
      <xdr:nvCxnSpPr>
        <xdr:cNvPr id="284" name="直線コネクタ 283"/>
        <xdr:cNvCxnSpPr/>
      </xdr:nvCxnSpPr>
      <xdr:spPr>
        <a:xfrm flipV="1">
          <a:off x="9639300" y="6594384"/>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79938</xdr:rowOff>
    </xdr:from>
    <xdr:to>
      <xdr:col>14</xdr:col>
      <xdr:colOff>28575</xdr:colOff>
      <xdr:row>38</xdr:row>
      <xdr:rowOff>82876</xdr:rowOff>
    </xdr:to>
    <xdr:cxnSp macro="">
      <xdr:nvCxnSpPr>
        <xdr:cNvPr id="287" name="直線コネクタ 286"/>
        <xdr:cNvCxnSpPr/>
      </xdr:nvCxnSpPr>
      <xdr:spPr>
        <a:xfrm flipV="1">
          <a:off x="8750300" y="6595038"/>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21481</xdr:rowOff>
    </xdr:from>
    <xdr:to>
      <xdr:col>12</xdr:col>
      <xdr:colOff>511175</xdr:colOff>
      <xdr:row>38</xdr:row>
      <xdr:rowOff>82876</xdr:rowOff>
    </xdr:to>
    <xdr:cxnSp macro="">
      <xdr:nvCxnSpPr>
        <xdr:cNvPr id="290" name="直線コネクタ 289"/>
        <xdr:cNvCxnSpPr/>
      </xdr:nvCxnSpPr>
      <xdr:spPr>
        <a:xfrm>
          <a:off x="7861300" y="6536581"/>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57731</xdr:rowOff>
    </xdr:from>
    <xdr:to>
      <xdr:col>11</xdr:col>
      <xdr:colOff>307975</xdr:colOff>
      <xdr:row>38</xdr:row>
      <xdr:rowOff>21481</xdr:rowOff>
    </xdr:to>
    <xdr:cxnSp macro="">
      <xdr:nvCxnSpPr>
        <xdr:cNvPr id="293" name="直線コネクタ 292"/>
        <xdr:cNvCxnSpPr/>
      </xdr:nvCxnSpPr>
      <xdr:spPr>
        <a:xfrm>
          <a:off x="6972300" y="6401381"/>
          <a:ext cx="889000" cy="13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28484</xdr:rowOff>
    </xdr:from>
    <xdr:to>
      <xdr:col>15</xdr:col>
      <xdr:colOff>231775</xdr:colOff>
      <xdr:row>38</xdr:row>
      <xdr:rowOff>130084</xdr:rowOff>
    </xdr:to>
    <xdr:sp macro="" textlink="">
      <xdr:nvSpPr>
        <xdr:cNvPr id="303" name="円/楕円 302"/>
        <xdr:cNvSpPr/>
      </xdr:nvSpPr>
      <xdr:spPr>
        <a:xfrm>
          <a:off x="104267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6911</xdr:rowOff>
    </xdr:from>
    <xdr:ext cx="378565" cy="259045"/>
    <xdr:sp macro="" textlink="">
      <xdr:nvSpPr>
        <xdr:cNvPr id="304" name="労働費該当値テキスト"/>
        <xdr:cNvSpPr txBox="1"/>
      </xdr:nvSpPr>
      <xdr:spPr>
        <a:xfrm>
          <a:off x="10528300" y="6522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29138</xdr:rowOff>
    </xdr:from>
    <xdr:to>
      <xdr:col>14</xdr:col>
      <xdr:colOff>79375</xdr:colOff>
      <xdr:row>38</xdr:row>
      <xdr:rowOff>130738</xdr:rowOff>
    </xdr:to>
    <xdr:sp macro="" textlink="">
      <xdr:nvSpPr>
        <xdr:cNvPr id="305" name="円/楕円 304"/>
        <xdr:cNvSpPr/>
      </xdr:nvSpPr>
      <xdr:spPr>
        <a:xfrm>
          <a:off x="9588500" y="65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121865</xdr:rowOff>
    </xdr:from>
    <xdr:ext cx="378565" cy="259045"/>
    <xdr:sp macro="" textlink="">
      <xdr:nvSpPr>
        <xdr:cNvPr id="306" name="テキスト ボックス 305"/>
        <xdr:cNvSpPr txBox="1"/>
      </xdr:nvSpPr>
      <xdr:spPr>
        <a:xfrm>
          <a:off x="9450017" y="6636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32076</xdr:rowOff>
    </xdr:from>
    <xdr:to>
      <xdr:col>12</xdr:col>
      <xdr:colOff>561975</xdr:colOff>
      <xdr:row>38</xdr:row>
      <xdr:rowOff>133676</xdr:rowOff>
    </xdr:to>
    <xdr:sp macro="" textlink="">
      <xdr:nvSpPr>
        <xdr:cNvPr id="307" name="円/楕円 306"/>
        <xdr:cNvSpPr/>
      </xdr:nvSpPr>
      <xdr:spPr>
        <a:xfrm>
          <a:off x="8699500" y="65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124803</xdr:rowOff>
    </xdr:from>
    <xdr:ext cx="378565" cy="259045"/>
    <xdr:sp macro="" textlink="">
      <xdr:nvSpPr>
        <xdr:cNvPr id="308" name="テキスト ボックス 307"/>
        <xdr:cNvSpPr txBox="1"/>
      </xdr:nvSpPr>
      <xdr:spPr>
        <a:xfrm>
          <a:off x="8561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142131</xdr:rowOff>
    </xdr:from>
    <xdr:to>
      <xdr:col>11</xdr:col>
      <xdr:colOff>358775</xdr:colOff>
      <xdr:row>38</xdr:row>
      <xdr:rowOff>72281</xdr:rowOff>
    </xdr:to>
    <xdr:sp macro="" textlink="">
      <xdr:nvSpPr>
        <xdr:cNvPr id="309" name="円/楕円 308"/>
        <xdr:cNvSpPr/>
      </xdr:nvSpPr>
      <xdr:spPr>
        <a:xfrm>
          <a:off x="7810500" y="6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63408</xdr:rowOff>
    </xdr:from>
    <xdr:ext cx="378565" cy="259045"/>
    <xdr:sp macro="" textlink="">
      <xdr:nvSpPr>
        <xdr:cNvPr id="310" name="テキスト ボックス 309"/>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6931</xdr:rowOff>
    </xdr:from>
    <xdr:to>
      <xdr:col>10</xdr:col>
      <xdr:colOff>155575</xdr:colOff>
      <xdr:row>37</xdr:row>
      <xdr:rowOff>108531</xdr:rowOff>
    </xdr:to>
    <xdr:sp macro="" textlink="">
      <xdr:nvSpPr>
        <xdr:cNvPr id="311" name="円/楕円 310"/>
        <xdr:cNvSpPr/>
      </xdr:nvSpPr>
      <xdr:spPr>
        <a:xfrm>
          <a:off x="6921500" y="635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99658</xdr:rowOff>
    </xdr:from>
    <xdr:ext cx="469744" cy="259045"/>
    <xdr:sp macro="" textlink="">
      <xdr:nvSpPr>
        <xdr:cNvPr id="312" name="テキスト ボックス 311"/>
        <xdr:cNvSpPr txBox="1"/>
      </xdr:nvSpPr>
      <xdr:spPr>
        <a:xfrm>
          <a:off x="6737427" y="64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45606</xdr:rowOff>
    </xdr:from>
    <xdr:to>
      <xdr:col>15</xdr:col>
      <xdr:colOff>180975</xdr:colOff>
      <xdr:row>56</xdr:row>
      <xdr:rowOff>114236</xdr:rowOff>
    </xdr:to>
    <xdr:cxnSp macro="">
      <xdr:nvCxnSpPr>
        <xdr:cNvPr id="341" name="直線コネクタ 340"/>
        <xdr:cNvCxnSpPr/>
      </xdr:nvCxnSpPr>
      <xdr:spPr>
        <a:xfrm flipV="1">
          <a:off x="9639300" y="9646806"/>
          <a:ext cx="838200" cy="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114236</xdr:rowOff>
    </xdr:from>
    <xdr:to>
      <xdr:col>14</xdr:col>
      <xdr:colOff>28575</xdr:colOff>
      <xdr:row>56</xdr:row>
      <xdr:rowOff>120561</xdr:rowOff>
    </xdr:to>
    <xdr:cxnSp macro="">
      <xdr:nvCxnSpPr>
        <xdr:cNvPr id="344" name="直線コネクタ 343"/>
        <xdr:cNvCxnSpPr/>
      </xdr:nvCxnSpPr>
      <xdr:spPr>
        <a:xfrm flipV="1">
          <a:off x="8750300" y="9715436"/>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65062</xdr:rowOff>
    </xdr:from>
    <xdr:to>
      <xdr:col>12</xdr:col>
      <xdr:colOff>511175</xdr:colOff>
      <xdr:row>56</xdr:row>
      <xdr:rowOff>120561</xdr:rowOff>
    </xdr:to>
    <xdr:cxnSp macro="">
      <xdr:nvCxnSpPr>
        <xdr:cNvPr id="347" name="直線コネクタ 346"/>
        <xdr:cNvCxnSpPr/>
      </xdr:nvCxnSpPr>
      <xdr:spPr>
        <a:xfrm>
          <a:off x="7861300" y="9666262"/>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59347</xdr:rowOff>
    </xdr:from>
    <xdr:to>
      <xdr:col>11</xdr:col>
      <xdr:colOff>307975</xdr:colOff>
      <xdr:row>56</xdr:row>
      <xdr:rowOff>65062</xdr:rowOff>
    </xdr:to>
    <xdr:cxnSp macro="">
      <xdr:nvCxnSpPr>
        <xdr:cNvPr id="350" name="直線コネクタ 349"/>
        <xdr:cNvCxnSpPr/>
      </xdr:nvCxnSpPr>
      <xdr:spPr>
        <a:xfrm>
          <a:off x="6972300" y="8803297"/>
          <a:ext cx="889000" cy="86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166256</xdr:rowOff>
    </xdr:from>
    <xdr:to>
      <xdr:col>15</xdr:col>
      <xdr:colOff>231775</xdr:colOff>
      <xdr:row>56</xdr:row>
      <xdr:rowOff>96406</xdr:rowOff>
    </xdr:to>
    <xdr:sp macro="" textlink="">
      <xdr:nvSpPr>
        <xdr:cNvPr id="360" name="円/楕円 359"/>
        <xdr:cNvSpPr/>
      </xdr:nvSpPr>
      <xdr:spPr>
        <a:xfrm>
          <a:off x="10426700" y="95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17683</xdr:rowOff>
    </xdr:from>
    <xdr:ext cx="534377" cy="259045"/>
    <xdr:sp macro="" textlink="">
      <xdr:nvSpPr>
        <xdr:cNvPr id="361" name="農林水産業費該当値テキスト"/>
        <xdr:cNvSpPr txBox="1"/>
      </xdr:nvSpPr>
      <xdr:spPr>
        <a:xfrm>
          <a:off x="10528300" y="944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40,409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63436</xdr:rowOff>
    </xdr:from>
    <xdr:to>
      <xdr:col>14</xdr:col>
      <xdr:colOff>79375</xdr:colOff>
      <xdr:row>56</xdr:row>
      <xdr:rowOff>165036</xdr:rowOff>
    </xdr:to>
    <xdr:sp macro="" textlink="">
      <xdr:nvSpPr>
        <xdr:cNvPr id="362" name="円/楕円 361"/>
        <xdr:cNvSpPr/>
      </xdr:nvSpPr>
      <xdr:spPr>
        <a:xfrm>
          <a:off x="9588500" y="96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10113</xdr:rowOff>
    </xdr:from>
    <xdr:ext cx="534377" cy="259045"/>
    <xdr:sp macro="" textlink="">
      <xdr:nvSpPr>
        <xdr:cNvPr id="363" name="テキスト ボックス 362"/>
        <xdr:cNvSpPr txBox="1"/>
      </xdr:nvSpPr>
      <xdr:spPr>
        <a:xfrm>
          <a:off x="9372111" y="943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69761</xdr:rowOff>
    </xdr:from>
    <xdr:to>
      <xdr:col>12</xdr:col>
      <xdr:colOff>561975</xdr:colOff>
      <xdr:row>56</xdr:row>
      <xdr:rowOff>171361</xdr:rowOff>
    </xdr:to>
    <xdr:sp macro="" textlink="">
      <xdr:nvSpPr>
        <xdr:cNvPr id="364" name="円/楕円 363"/>
        <xdr:cNvSpPr/>
      </xdr:nvSpPr>
      <xdr:spPr>
        <a:xfrm>
          <a:off x="8699500" y="967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16438</xdr:rowOff>
    </xdr:from>
    <xdr:ext cx="534377" cy="259045"/>
    <xdr:sp macro="" textlink="">
      <xdr:nvSpPr>
        <xdr:cNvPr id="365" name="テキスト ボックス 364"/>
        <xdr:cNvSpPr txBox="1"/>
      </xdr:nvSpPr>
      <xdr:spPr>
        <a:xfrm>
          <a:off x="8483111" y="944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14262</xdr:rowOff>
    </xdr:from>
    <xdr:to>
      <xdr:col>11</xdr:col>
      <xdr:colOff>358775</xdr:colOff>
      <xdr:row>56</xdr:row>
      <xdr:rowOff>115862</xdr:rowOff>
    </xdr:to>
    <xdr:sp macro="" textlink="">
      <xdr:nvSpPr>
        <xdr:cNvPr id="366" name="円/楕円 365"/>
        <xdr:cNvSpPr/>
      </xdr:nvSpPr>
      <xdr:spPr>
        <a:xfrm>
          <a:off x="7810500" y="961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132389</xdr:rowOff>
    </xdr:from>
    <xdr:ext cx="534377" cy="259045"/>
    <xdr:sp macro="" textlink="">
      <xdr:nvSpPr>
        <xdr:cNvPr id="367" name="テキスト ボックス 366"/>
        <xdr:cNvSpPr txBox="1"/>
      </xdr:nvSpPr>
      <xdr:spPr>
        <a:xfrm>
          <a:off x="7594111" y="939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38,877</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8547</xdr:rowOff>
    </xdr:from>
    <xdr:to>
      <xdr:col>10</xdr:col>
      <xdr:colOff>155575</xdr:colOff>
      <xdr:row>51</xdr:row>
      <xdr:rowOff>110147</xdr:rowOff>
    </xdr:to>
    <xdr:sp macro="" textlink="">
      <xdr:nvSpPr>
        <xdr:cNvPr id="368" name="円/楕円 367"/>
        <xdr:cNvSpPr/>
      </xdr:nvSpPr>
      <xdr:spPr>
        <a:xfrm>
          <a:off x="6921500" y="875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49</xdr:row>
      <xdr:rowOff>126674</xdr:rowOff>
    </xdr:from>
    <xdr:ext cx="599010" cy="259045"/>
    <xdr:sp macro="" textlink="">
      <xdr:nvSpPr>
        <xdr:cNvPr id="369" name="テキスト ボックス 368"/>
        <xdr:cNvSpPr txBox="1"/>
      </xdr:nvSpPr>
      <xdr:spPr>
        <a:xfrm>
          <a:off x="6672794" y="852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99073</xdr:rowOff>
    </xdr:from>
    <xdr:to>
      <xdr:col>15</xdr:col>
      <xdr:colOff>180975</xdr:colOff>
      <xdr:row>78</xdr:row>
      <xdr:rowOff>126391</xdr:rowOff>
    </xdr:to>
    <xdr:cxnSp macro="">
      <xdr:nvCxnSpPr>
        <xdr:cNvPr id="398" name="直線コネクタ 397"/>
        <xdr:cNvCxnSpPr/>
      </xdr:nvCxnSpPr>
      <xdr:spPr>
        <a:xfrm>
          <a:off x="9639300" y="13472173"/>
          <a:ext cx="8382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99073</xdr:rowOff>
    </xdr:from>
    <xdr:to>
      <xdr:col>14</xdr:col>
      <xdr:colOff>28575</xdr:colOff>
      <xdr:row>78</xdr:row>
      <xdr:rowOff>121120</xdr:rowOff>
    </xdr:to>
    <xdr:cxnSp macro="">
      <xdr:nvCxnSpPr>
        <xdr:cNvPr id="401" name="直線コネクタ 400"/>
        <xdr:cNvCxnSpPr/>
      </xdr:nvCxnSpPr>
      <xdr:spPr>
        <a:xfrm flipV="1">
          <a:off x="8750300" y="13472173"/>
          <a:ext cx="8890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113131</xdr:rowOff>
    </xdr:from>
    <xdr:to>
      <xdr:col>12</xdr:col>
      <xdr:colOff>511175</xdr:colOff>
      <xdr:row>78</xdr:row>
      <xdr:rowOff>121120</xdr:rowOff>
    </xdr:to>
    <xdr:cxnSp macro="">
      <xdr:nvCxnSpPr>
        <xdr:cNvPr id="404" name="直線コネクタ 403"/>
        <xdr:cNvCxnSpPr/>
      </xdr:nvCxnSpPr>
      <xdr:spPr>
        <a:xfrm>
          <a:off x="7861300" y="13486231"/>
          <a:ext cx="889000" cy="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113131</xdr:rowOff>
    </xdr:from>
    <xdr:to>
      <xdr:col>11</xdr:col>
      <xdr:colOff>307975</xdr:colOff>
      <xdr:row>78</xdr:row>
      <xdr:rowOff>115506</xdr:rowOff>
    </xdr:to>
    <xdr:cxnSp macro="">
      <xdr:nvCxnSpPr>
        <xdr:cNvPr id="407" name="直線コネクタ 406"/>
        <xdr:cNvCxnSpPr/>
      </xdr:nvCxnSpPr>
      <xdr:spPr>
        <a:xfrm flipV="1">
          <a:off x="6972300" y="13486231"/>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75591</xdr:rowOff>
    </xdr:from>
    <xdr:to>
      <xdr:col>15</xdr:col>
      <xdr:colOff>231775</xdr:colOff>
      <xdr:row>79</xdr:row>
      <xdr:rowOff>5741</xdr:rowOff>
    </xdr:to>
    <xdr:sp macro="" textlink="">
      <xdr:nvSpPr>
        <xdr:cNvPr id="417" name="円/楕円 416"/>
        <xdr:cNvSpPr/>
      </xdr:nvSpPr>
      <xdr:spPr>
        <a:xfrm>
          <a:off x="10426700" y="1344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161968</xdr:rowOff>
    </xdr:from>
    <xdr:ext cx="469744" cy="259045"/>
    <xdr:sp macro="" textlink="">
      <xdr:nvSpPr>
        <xdr:cNvPr id="418" name="商工費該当値テキスト"/>
        <xdr:cNvSpPr txBox="1"/>
      </xdr:nvSpPr>
      <xdr:spPr>
        <a:xfrm>
          <a:off x="10528300" y="1336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48273</xdr:rowOff>
    </xdr:from>
    <xdr:to>
      <xdr:col>14</xdr:col>
      <xdr:colOff>79375</xdr:colOff>
      <xdr:row>78</xdr:row>
      <xdr:rowOff>149873</xdr:rowOff>
    </xdr:to>
    <xdr:sp macro="" textlink="">
      <xdr:nvSpPr>
        <xdr:cNvPr id="419" name="円/楕円 418"/>
        <xdr:cNvSpPr/>
      </xdr:nvSpPr>
      <xdr:spPr>
        <a:xfrm>
          <a:off x="9588500" y="134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141000</xdr:rowOff>
    </xdr:from>
    <xdr:ext cx="469744" cy="259045"/>
    <xdr:sp macro="" textlink="">
      <xdr:nvSpPr>
        <xdr:cNvPr id="420" name="テキスト ボックス 419"/>
        <xdr:cNvSpPr txBox="1"/>
      </xdr:nvSpPr>
      <xdr:spPr>
        <a:xfrm>
          <a:off x="9404427" y="1351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70320</xdr:rowOff>
    </xdr:from>
    <xdr:to>
      <xdr:col>12</xdr:col>
      <xdr:colOff>561975</xdr:colOff>
      <xdr:row>79</xdr:row>
      <xdr:rowOff>470</xdr:rowOff>
    </xdr:to>
    <xdr:sp macro="" textlink="">
      <xdr:nvSpPr>
        <xdr:cNvPr id="421" name="円/楕円 420"/>
        <xdr:cNvSpPr/>
      </xdr:nvSpPr>
      <xdr:spPr>
        <a:xfrm>
          <a:off x="8699500" y="134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163047</xdr:rowOff>
    </xdr:from>
    <xdr:ext cx="469744" cy="259045"/>
    <xdr:sp macro="" textlink="">
      <xdr:nvSpPr>
        <xdr:cNvPr id="422" name="テキスト ボックス 421"/>
        <xdr:cNvSpPr txBox="1"/>
      </xdr:nvSpPr>
      <xdr:spPr>
        <a:xfrm>
          <a:off x="8515427" y="135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62331</xdr:rowOff>
    </xdr:from>
    <xdr:to>
      <xdr:col>11</xdr:col>
      <xdr:colOff>358775</xdr:colOff>
      <xdr:row>78</xdr:row>
      <xdr:rowOff>163931</xdr:rowOff>
    </xdr:to>
    <xdr:sp macro="" textlink="">
      <xdr:nvSpPr>
        <xdr:cNvPr id="423" name="円/楕円 422"/>
        <xdr:cNvSpPr/>
      </xdr:nvSpPr>
      <xdr:spPr>
        <a:xfrm>
          <a:off x="7810500" y="134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155058</xdr:rowOff>
    </xdr:from>
    <xdr:ext cx="469744" cy="259045"/>
    <xdr:sp macro="" textlink="">
      <xdr:nvSpPr>
        <xdr:cNvPr id="424" name="テキスト ボックス 423"/>
        <xdr:cNvSpPr txBox="1"/>
      </xdr:nvSpPr>
      <xdr:spPr>
        <a:xfrm>
          <a:off x="7626427" y="1352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64706</xdr:rowOff>
    </xdr:from>
    <xdr:to>
      <xdr:col>10</xdr:col>
      <xdr:colOff>155575</xdr:colOff>
      <xdr:row>78</xdr:row>
      <xdr:rowOff>166306</xdr:rowOff>
    </xdr:to>
    <xdr:sp macro="" textlink="">
      <xdr:nvSpPr>
        <xdr:cNvPr id="425" name="円/楕円 424"/>
        <xdr:cNvSpPr/>
      </xdr:nvSpPr>
      <xdr:spPr>
        <a:xfrm>
          <a:off x="6921500" y="1343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157433</xdr:rowOff>
    </xdr:from>
    <xdr:ext cx="469744" cy="259045"/>
    <xdr:sp macro="" textlink="">
      <xdr:nvSpPr>
        <xdr:cNvPr id="426" name="テキスト ボックス 425"/>
        <xdr:cNvSpPr txBox="1"/>
      </xdr:nvSpPr>
      <xdr:spPr>
        <a:xfrm>
          <a:off x="6737427" y="1353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57290</xdr:rowOff>
    </xdr:from>
    <xdr:to>
      <xdr:col>15</xdr:col>
      <xdr:colOff>180975</xdr:colOff>
      <xdr:row>96</xdr:row>
      <xdr:rowOff>104933</xdr:rowOff>
    </xdr:to>
    <xdr:cxnSp macro="">
      <xdr:nvCxnSpPr>
        <xdr:cNvPr id="459" name="直線コネクタ 458"/>
        <xdr:cNvCxnSpPr/>
      </xdr:nvCxnSpPr>
      <xdr:spPr>
        <a:xfrm flipV="1">
          <a:off x="9639300" y="16516490"/>
          <a:ext cx="838200" cy="4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104933</xdr:rowOff>
    </xdr:from>
    <xdr:to>
      <xdr:col>14</xdr:col>
      <xdr:colOff>28575</xdr:colOff>
      <xdr:row>97</xdr:row>
      <xdr:rowOff>454</xdr:rowOff>
    </xdr:to>
    <xdr:cxnSp macro="">
      <xdr:nvCxnSpPr>
        <xdr:cNvPr id="462" name="直線コネクタ 461"/>
        <xdr:cNvCxnSpPr/>
      </xdr:nvCxnSpPr>
      <xdr:spPr>
        <a:xfrm flipV="1">
          <a:off x="8750300" y="16564133"/>
          <a:ext cx="889000" cy="6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454</xdr:rowOff>
    </xdr:from>
    <xdr:to>
      <xdr:col>12</xdr:col>
      <xdr:colOff>511175</xdr:colOff>
      <xdr:row>97</xdr:row>
      <xdr:rowOff>117802</xdr:rowOff>
    </xdr:to>
    <xdr:cxnSp macro="">
      <xdr:nvCxnSpPr>
        <xdr:cNvPr id="465" name="直線コネクタ 464"/>
        <xdr:cNvCxnSpPr/>
      </xdr:nvCxnSpPr>
      <xdr:spPr>
        <a:xfrm flipV="1">
          <a:off x="7861300" y="16631104"/>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117802</xdr:rowOff>
    </xdr:from>
    <xdr:to>
      <xdr:col>11</xdr:col>
      <xdr:colOff>307975</xdr:colOff>
      <xdr:row>97</xdr:row>
      <xdr:rowOff>169571</xdr:rowOff>
    </xdr:to>
    <xdr:cxnSp macro="">
      <xdr:nvCxnSpPr>
        <xdr:cNvPr id="468" name="直線コネクタ 467"/>
        <xdr:cNvCxnSpPr/>
      </xdr:nvCxnSpPr>
      <xdr:spPr>
        <a:xfrm flipV="1">
          <a:off x="6972300" y="16748452"/>
          <a:ext cx="889000" cy="5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6490</xdr:rowOff>
    </xdr:from>
    <xdr:to>
      <xdr:col>15</xdr:col>
      <xdr:colOff>231775</xdr:colOff>
      <xdr:row>96</xdr:row>
      <xdr:rowOff>108090</xdr:rowOff>
    </xdr:to>
    <xdr:sp macro="" textlink="">
      <xdr:nvSpPr>
        <xdr:cNvPr id="478" name="円/楕円 477"/>
        <xdr:cNvSpPr/>
      </xdr:nvSpPr>
      <xdr:spPr>
        <a:xfrm>
          <a:off x="10426700" y="164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29367</xdr:rowOff>
    </xdr:from>
    <xdr:ext cx="534377" cy="259045"/>
    <xdr:sp macro="" textlink="">
      <xdr:nvSpPr>
        <xdr:cNvPr id="479" name="土木費該当値テキスト"/>
        <xdr:cNvSpPr txBox="1"/>
      </xdr:nvSpPr>
      <xdr:spPr>
        <a:xfrm>
          <a:off x="10528300" y="163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62,652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54133</xdr:rowOff>
    </xdr:from>
    <xdr:to>
      <xdr:col>14</xdr:col>
      <xdr:colOff>79375</xdr:colOff>
      <xdr:row>96</xdr:row>
      <xdr:rowOff>155733</xdr:rowOff>
    </xdr:to>
    <xdr:sp macro="" textlink="">
      <xdr:nvSpPr>
        <xdr:cNvPr id="480" name="円/楕円 479"/>
        <xdr:cNvSpPr/>
      </xdr:nvSpPr>
      <xdr:spPr>
        <a:xfrm>
          <a:off x="9588500" y="165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810</xdr:rowOff>
    </xdr:from>
    <xdr:ext cx="534377" cy="259045"/>
    <xdr:sp macro="" textlink="">
      <xdr:nvSpPr>
        <xdr:cNvPr id="481" name="テキスト ボックス 480"/>
        <xdr:cNvSpPr txBox="1"/>
      </xdr:nvSpPr>
      <xdr:spPr>
        <a:xfrm>
          <a:off x="9372111" y="1628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121104</xdr:rowOff>
    </xdr:from>
    <xdr:to>
      <xdr:col>12</xdr:col>
      <xdr:colOff>561975</xdr:colOff>
      <xdr:row>97</xdr:row>
      <xdr:rowOff>51254</xdr:rowOff>
    </xdr:to>
    <xdr:sp macro="" textlink="">
      <xdr:nvSpPr>
        <xdr:cNvPr id="482" name="円/楕円 481"/>
        <xdr:cNvSpPr/>
      </xdr:nvSpPr>
      <xdr:spPr>
        <a:xfrm>
          <a:off x="8699500" y="165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42381</xdr:rowOff>
    </xdr:from>
    <xdr:ext cx="534377" cy="259045"/>
    <xdr:sp macro="" textlink="">
      <xdr:nvSpPr>
        <xdr:cNvPr id="483" name="テキスト ボックス 482"/>
        <xdr:cNvSpPr txBox="1"/>
      </xdr:nvSpPr>
      <xdr:spPr>
        <a:xfrm>
          <a:off x="8483111" y="166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67002</xdr:rowOff>
    </xdr:from>
    <xdr:to>
      <xdr:col>11</xdr:col>
      <xdr:colOff>358775</xdr:colOff>
      <xdr:row>97</xdr:row>
      <xdr:rowOff>168602</xdr:rowOff>
    </xdr:to>
    <xdr:sp macro="" textlink="">
      <xdr:nvSpPr>
        <xdr:cNvPr id="484" name="円/楕円 483"/>
        <xdr:cNvSpPr/>
      </xdr:nvSpPr>
      <xdr:spPr>
        <a:xfrm>
          <a:off x="7810500" y="1669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159729</xdr:rowOff>
    </xdr:from>
    <xdr:ext cx="534377" cy="259045"/>
    <xdr:sp macro="" textlink="">
      <xdr:nvSpPr>
        <xdr:cNvPr id="485" name="テキスト ボックス 484"/>
        <xdr:cNvSpPr txBox="1"/>
      </xdr:nvSpPr>
      <xdr:spPr>
        <a:xfrm>
          <a:off x="7594111" y="1679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118771</xdr:rowOff>
    </xdr:from>
    <xdr:to>
      <xdr:col>10</xdr:col>
      <xdr:colOff>155575</xdr:colOff>
      <xdr:row>98</xdr:row>
      <xdr:rowOff>48921</xdr:rowOff>
    </xdr:to>
    <xdr:sp macro="" textlink="">
      <xdr:nvSpPr>
        <xdr:cNvPr id="486" name="円/楕円 485"/>
        <xdr:cNvSpPr/>
      </xdr:nvSpPr>
      <xdr:spPr>
        <a:xfrm>
          <a:off x="6921500" y="1674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40048</xdr:rowOff>
    </xdr:from>
    <xdr:ext cx="534377" cy="259045"/>
    <xdr:sp macro="" textlink="">
      <xdr:nvSpPr>
        <xdr:cNvPr id="487" name="テキスト ボックス 486"/>
        <xdr:cNvSpPr txBox="1"/>
      </xdr:nvSpPr>
      <xdr:spPr>
        <a:xfrm>
          <a:off x="6705111" y="168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153445</xdr:rowOff>
    </xdr:from>
    <xdr:to>
      <xdr:col>23</xdr:col>
      <xdr:colOff>517525</xdr:colOff>
      <xdr:row>38</xdr:row>
      <xdr:rowOff>10999</xdr:rowOff>
    </xdr:to>
    <xdr:cxnSp macro="">
      <xdr:nvCxnSpPr>
        <xdr:cNvPr id="520" name="直線コネクタ 519"/>
        <xdr:cNvCxnSpPr/>
      </xdr:nvCxnSpPr>
      <xdr:spPr>
        <a:xfrm flipV="1">
          <a:off x="15481300" y="6497095"/>
          <a:ext cx="838200" cy="2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120969</xdr:rowOff>
    </xdr:from>
    <xdr:to>
      <xdr:col>22</xdr:col>
      <xdr:colOff>365125</xdr:colOff>
      <xdr:row>38</xdr:row>
      <xdr:rowOff>10999</xdr:rowOff>
    </xdr:to>
    <xdr:cxnSp macro="">
      <xdr:nvCxnSpPr>
        <xdr:cNvPr id="523" name="直線コネクタ 522"/>
        <xdr:cNvCxnSpPr/>
      </xdr:nvCxnSpPr>
      <xdr:spPr>
        <a:xfrm>
          <a:off x="14592300" y="6464619"/>
          <a:ext cx="889000" cy="6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98195</xdr:rowOff>
    </xdr:from>
    <xdr:to>
      <xdr:col>21</xdr:col>
      <xdr:colOff>161925</xdr:colOff>
      <xdr:row>37</xdr:row>
      <xdr:rowOff>120969</xdr:rowOff>
    </xdr:to>
    <xdr:cxnSp macro="">
      <xdr:nvCxnSpPr>
        <xdr:cNvPr id="526" name="直線コネクタ 525"/>
        <xdr:cNvCxnSpPr/>
      </xdr:nvCxnSpPr>
      <xdr:spPr>
        <a:xfrm>
          <a:off x="13703300" y="6441845"/>
          <a:ext cx="889000" cy="2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98195</xdr:rowOff>
    </xdr:from>
    <xdr:to>
      <xdr:col>19</xdr:col>
      <xdr:colOff>644525</xdr:colOff>
      <xdr:row>37</xdr:row>
      <xdr:rowOff>106381</xdr:rowOff>
    </xdr:to>
    <xdr:cxnSp macro="">
      <xdr:nvCxnSpPr>
        <xdr:cNvPr id="529" name="直線コネクタ 528"/>
        <xdr:cNvCxnSpPr/>
      </xdr:nvCxnSpPr>
      <xdr:spPr>
        <a:xfrm flipV="1">
          <a:off x="12814300" y="6441845"/>
          <a:ext cx="889000" cy="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102645</xdr:rowOff>
    </xdr:from>
    <xdr:to>
      <xdr:col>23</xdr:col>
      <xdr:colOff>568325</xdr:colOff>
      <xdr:row>38</xdr:row>
      <xdr:rowOff>32795</xdr:rowOff>
    </xdr:to>
    <xdr:sp macro="" textlink="">
      <xdr:nvSpPr>
        <xdr:cNvPr id="539" name="円/楕円 538"/>
        <xdr:cNvSpPr/>
      </xdr:nvSpPr>
      <xdr:spPr>
        <a:xfrm>
          <a:off x="16268700" y="644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81072</xdr:rowOff>
    </xdr:from>
    <xdr:ext cx="534377" cy="259045"/>
    <xdr:sp macro="" textlink="">
      <xdr:nvSpPr>
        <xdr:cNvPr id="540" name="消防費該当値テキスト"/>
        <xdr:cNvSpPr txBox="1"/>
      </xdr:nvSpPr>
      <xdr:spPr>
        <a:xfrm>
          <a:off x="16370300" y="642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23,038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131648</xdr:rowOff>
    </xdr:from>
    <xdr:to>
      <xdr:col>22</xdr:col>
      <xdr:colOff>415925</xdr:colOff>
      <xdr:row>38</xdr:row>
      <xdr:rowOff>61798</xdr:rowOff>
    </xdr:to>
    <xdr:sp macro="" textlink="">
      <xdr:nvSpPr>
        <xdr:cNvPr id="541" name="円/楕円 540"/>
        <xdr:cNvSpPr/>
      </xdr:nvSpPr>
      <xdr:spPr>
        <a:xfrm>
          <a:off x="15430500" y="64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52926</xdr:rowOff>
    </xdr:from>
    <xdr:ext cx="534377" cy="259045"/>
    <xdr:sp macro="" textlink="">
      <xdr:nvSpPr>
        <xdr:cNvPr id="542" name="テキスト ボックス 541"/>
        <xdr:cNvSpPr txBox="1"/>
      </xdr:nvSpPr>
      <xdr:spPr>
        <a:xfrm>
          <a:off x="15214111" y="656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70169</xdr:rowOff>
    </xdr:from>
    <xdr:to>
      <xdr:col>21</xdr:col>
      <xdr:colOff>212725</xdr:colOff>
      <xdr:row>38</xdr:row>
      <xdr:rowOff>319</xdr:rowOff>
    </xdr:to>
    <xdr:sp macro="" textlink="">
      <xdr:nvSpPr>
        <xdr:cNvPr id="543" name="円/楕円 542"/>
        <xdr:cNvSpPr/>
      </xdr:nvSpPr>
      <xdr:spPr>
        <a:xfrm>
          <a:off x="14541500" y="641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16846</xdr:rowOff>
    </xdr:from>
    <xdr:ext cx="534377" cy="259045"/>
    <xdr:sp macro="" textlink="">
      <xdr:nvSpPr>
        <xdr:cNvPr id="544" name="テキスト ボックス 543"/>
        <xdr:cNvSpPr txBox="1"/>
      </xdr:nvSpPr>
      <xdr:spPr>
        <a:xfrm>
          <a:off x="14325111" y="618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47395</xdr:rowOff>
    </xdr:from>
    <xdr:to>
      <xdr:col>20</xdr:col>
      <xdr:colOff>9525</xdr:colOff>
      <xdr:row>37</xdr:row>
      <xdr:rowOff>148995</xdr:rowOff>
    </xdr:to>
    <xdr:sp macro="" textlink="">
      <xdr:nvSpPr>
        <xdr:cNvPr id="545" name="円/楕円 544"/>
        <xdr:cNvSpPr/>
      </xdr:nvSpPr>
      <xdr:spPr>
        <a:xfrm>
          <a:off x="13652500" y="63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165522</xdr:rowOff>
    </xdr:from>
    <xdr:ext cx="534377" cy="259045"/>
    <xdr:sp macro="" textlink="">
      <xdr:nvSpPr>
        <xdr:cNvPr id="546" name="テキスト ボックス 545"/>
        <xdr:cNvSpPr txBox="1"/>
      </xdr:nvSpPr>
      <xdr:spPr>
        <a:xfrm>
          <a:off x="13436111" y="616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55581</xdr:rowOff>
    </xdr:from>
    <xdr:to>
      <xdr:col>18</xdr:col>
      <xdr:colOff>492125</xdr:colOff>
      <xdr:row>37</xdr:row>
      <xdr:rowOff>157181</xdr:rowOff>
    </xdr:to>
    <xdr:sp macro="" textlink="">
      <xdr:nvSpPr>
        <xdr:cNvPr id="547" name="円/楕円 546"/>
        <xdr:cNvSpPr/>
      </xdr:nvSpPr>
      <xdr:spPr>
        <a:xfrm>
          <a:off x="12763500" y="63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2258</xdr:rowOff>
    </xdr:from>
    <xdr:ext cx="534377" cy="259045"/>
    <xdr:sp macro="" textlink="">
      <xdr:nvSpPr>
        <xdr:cNvPr id="548" name="テキスト ボックス 547"/>
        <xdr:cNvSpPr txBox="1"/>
      </xdr:nvSpPr>
      <xdr:spPr>
        <a:xfrm>
          <a:off x="12547111" y="617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105380</xdr:rowOff>
    </xdr:from>
    <xdr:to>
      <xdr:col>23</xdr:col>
      <xdr:colOff>517525</xdr:colOff>
      <xdr:row>56</xdr:row>
      <xdr:rowOff>109883</xdr:rowOff>
    </xdr:to>
    <xdr:cxnSp macro="">
      <xdr:nvCxnSpPr>
        <xdr:cNvPr id="577" name="直線コネクタ 576"/>
        <xdr:cNvCxnSpPr/>
      </xdr:nvCxnSpPr>
      <xdr:spPr>
        <a:xfrm flipV="1">
          <a:off x="15481300" y="9706580"/>
          <a:ext cx="8382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109883</xdr:rowOff>
    </xdr:from>
    <xdr:to>
      <xdr:col>22</xdr:col>
      <xdr:colOff>365125</xdr:colOff>
      <xdr:row>56</xdr:row>
      <xdr:rowOff>113929</xdr:rowOff>
    </xdr:to>
    <xdr:cxnSp macro="">
      <xdr:nvCxnSpPr>
        <xdr:cNvPr id="580" name="直線コネクタ 579"/>
        <xdr:cNvCxnSpPr/>
      </xdr:nvCxnSpPr>
      <xdr:spPr>
        <a:xfrm flipV="1">
          <a:off x="14592300" y="9711083"/>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113929</xdr:rowOff>
    </xdr:from>
    <xdr:to>
      <xdr:col>21</xdr:col>
      <xdr:colOff>161925</xdr:colOff>
      <xdr:row>57</xdr:row>
      <xdr:rowOff>114310</xdr:rowOff>
    </xdr:to>
    <xdr:cxnSp macro="">
      <xdr:nvCxnSpPr>
        <xdr:cNvPr id="583" name="直線コネクタ 582"/>
        <xdr:cNvCxnSpPr/>
      </xdr:nvCxnSpPr>
      <xdr:spPr>
        <a:xfrm flipV="1">
          <a:off x="13703300" y="9715129"/>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114310</xdr:rowOff>
    </xdr:from>
    <xdr:to>
      <xdr:col>19</xdr:col>
      <xdr:colOff>644525</xdr:colOff>
      <xdr:row>57</xdr:row>
      <xdr:rowOff>118844</xdr:rowOff>
    </xdr:to>
    <xdr:cxnSp macro="">
      <xdr:nvCxnSpPr>
        <xdr:cNvPr id="586" name="直線コネクタ 585"/>
        <xdr:cNvCxnSpPr/>
      </xdr:nvCxnSpPr>
      <xdr:spPr>
        <a:xfrm flipV="1">
          <a:off x="12814300" y="9886960"/>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54580</xdr:rowOff>
    </xdr:from>
    <xdr:to>
      <xdr:col>23</xdr:col>
      <xdr:colOff>568325</xdr:colOff>
      <xdr:row>56</xdr:row>
      <xdr:rowOff>156180</xdr:rowOff>
    </xdr:to>
    <xdr:sp macro="" textlink="">
      <xdr:nvSpPr>
        <xdr:cNvPr id="596" name="円/楕円 595"/>
        <xdr:cNvSpPr/>
      </xdr:nvSpPr>
      <xdr:spPr>
        <a:xfrm>
          <a:off x="16268700" y="965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33007</xdr:rowOff>
    </xdr:from>
    <xdr:ext cx="534377" cy="259045"/>
    <xdr:sp macro="" textlink="">
      <xdr:nvSpPr>
        <xdr:cNvPr id="597" name="教育費該当値テキスト"/>
        <xdr:cNvSpPr txBox="1"/>
      </xdr:nvSpPr>
      <xdr:spPr>
        <a:xfrm>
          <a:off x="16370300" y="963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59,504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59083</xdr:rowOff>
    </xdr:from>
    <xdr:to>
      <xdr:col>22</xdr:col>
      <xdr:colOff>415925</xdr:colOff>
      <xdr:row>56</xdr:row>
      <xdr:rowOff>160683</xdr:rowOff>
    </xdr:to>
    <xdr:sp macro="" textlink="">
      <xdr:nvSpPr>
        <xdr:cNvPr id="598" name="円/楕円 597"/>
        <xdr:cNvSpPr/>
      </xdr:nvSpPr>
      <xdr:spPr>
        <a:xfrm>
          <a:off x="15430500" y="96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151810</xdr:rowOff>
    </xdr:from>
    <xdr:ext cx="534377" cy="259045"/>
    <xdr:sp macro="" textlink="">
      <xdr:nvSpPr>
        <xdr:cNvPr id="599" name="テキスト ボックス 598"/>
        <xdr:cNvSpPr txBox="1"/>
      </xdr:nvSpPr>
      <xdr:spPr>
        <a:xfrm>
          <a:off x="15214111" y="97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58,913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63129</xdr:rowOff>
    </xdr:from>
    <xdr:to>
      <xdr:col>21</xdr:col>
      <xdr:colOff>212725</xdr:colOff>
      <xdr:row>56</xdr:row>
      <xdr:rowOff>164729</xdr:rowOff>
    </xdr:to>
    <xdr:sp macro="" textlink="">
      <xdr:nvSpPr>
        <xdr:cNvPr id="600" name="円/楕円 599"/>
        <xdr:cNvSpPr/>
      </xdr:nvSpPr>
      <xdr:spPr>
        <a:xfrm>
          <a:off x="14541500" y="96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155856</xdr:rowOff>
    </xdr:from>
    <xdr:ext cx="534377" cy="259045"/>
    <xdr:sp macro="" textlink="">
      <xdr:nvSpPr>
        <xdr:cNvPr id="601" name="テキスト ボックス 600"/>
        <xdr:cNvSpPr txBox="1"/>
      </xdr:nvSpPr>
      <xdr:spPr>
        <a:xfrm>
          <a:off x="14325111" y="97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63510</xdr:rowOff>
    </xdr:from>
    <xdr:to>
      <xdr:col>20</xdr:col>
      <xdr:colOff>9525</xdr:colOff>
      <xdr:row>57</xdr:row>
      <xdr:rowOff>165110</xdr:rowOff>
    </xdr:to>
    <xdr:sp macro="" textlink="">
      <xdr:nvSpPr>
        <xdr:cNvPr id="602" name="円/楕円 601"/>
        <xdr:cNvSpPr/>
      </xdr:nvSpPr>
      <xdr:spPr>
        <a:xfrm>
          <a:off x="13652500" y="98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156237</xdr:rowOff>
    </xdr:from>
    <xdr:ext cx="534377" cy="259045"/>
    <xdr:sp macro="" textlink="">
      <xdr:nvSpPr>
        <xdr:cNvPr id="603" name="テキスト ボックス 602"/>
        <xdr:cNvSpPr txBox="1"/>
      </xdr:nvSpPr>
      <xdr:spPr>
        <a:xfrm>
          <a:off x="13436111" y="992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68044</xdr:rowOff>
    </xdr:from>
    <xdr:to>
      <xdr:col>18</xdr:col>
      <xdr:colOff>492125</xdr:colOff>
      <xdr:row>57</xdr:row>
      <xdr:rowOff>169644</xdr:rowOff>
    </xdr:to>
    <xdr:sp macro="" textlink="">
      <xdr:nvSpPr>
        <xdr:cNvPr id="604" name="円/楕円 603"/>
        <xdr:cNvSpPr/>
      </xdr:nvSpPr>
      <xdr:spPr>
        <a:xfrm>
          <a:off x="12763500" y="984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160771</xdr:rowOff>
    </xdr:from>
    <xdr:ext cx="534377" cy="259045"/>
    <xdr:sp macro="" textlink="">
      <xdr:nvSpPr>
        <xdr:cNvPr id="605" name="テキスト ボックス 604"/>
        <xdr:cNvSpPr txBox="1"/>
      </xdr:nvSpPr>
      <xdr:spPr>
        <a:xfrm>
          <a:off x="12547111" y="993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58753</xdr:rowOff>
    </xdr:from>
    <xdr:to>
      <xdr:col>23</xdr:col>
      <xdr:colOff>517525</xdr:colOff>
      <xdr:row>78</xdr:row>
      <xdr:rowOff>118028</xdr:rowOff>
    </xdr:to>
    <xdr:cxnSp macro="">
      <xdr:nvCxnSpPr>
        <xdr:cNvPr id="632" name="直線コネクタ 631"/>
        <xdr:cNvCxnSpPr/>
      </xdr:nvCxnSpPr>
      <xdr:spPr>
        <a:xfrm flipV="1">
          <a:off x="15481300" y="13431853"/>
          <a:ext cx="838200" cy="5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118028</xdr:rowOff>
    </xdr:from>
    <xdr:to>
      <xdr:col>22</xdr:col>
      <xdr:colOff>365125</xdr:colOff>
      <xdr:row>78</xdr:row>
      <xdr:rowOff>130510</xdr:rowOff>
    </xdr:to>
    <xdr:cxnSp macro="">
      <xdr:nvCxnSpPr>
        <xdr:cNvPr id="635" name="直線コネクタ 634"/>
        <xdr:cNvCxnSpPr/>
      </xdr:nvCxnSpPr>
      <xdr:spPr>
        <a:xfrm flipV="1">
          <a:off x="14592300" y="13491128"/>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117983</xdr:rowOff>
    </xdr:from>
    <xdr:to>
      <xdr:col>21</xdr:col>
      <xdr:colOff>161925</xdr:colOff>
      <xdr:row>78</xdr:row>
      <xdr:rowOff>130510</xdr:rowOff>
    </xdr:to>
    <xdr:cxnSp macro="">
      <xdr:nvCxnSpPr>
        <xdr:cNvPr id="638" name="直線コネクタ 637"/>
        <xdr:cNvCxnSpPr/>
      </xdr:nvCxnSpPr>
      <xdr:spPr>
        <a:xfrm>
          <a:off x="13703300" y="13491083"/>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117983</xdr:rowOff>
    </xdr:from>
    <xdr:to>
      <xdr:col>19</xdr:col>
      <xdr:colOff>644525</xdr:colOff>
      <xdr:row>78</xdr:row>
      <xdr:rowOff>122075</xdr:rowOff>
    </xdr:to>
    <xdr:cxnSp macro="">
      <xdr:nvCxnSpPr>
        <xdr:cNvPr id="641" name="直線コネクタ 640"/>
        <xdr:cNvCxnSpPr/>
      </xdr:nvCxnSpPr>
      <xdr:spPr>
        <a:xfrm flipV="1">
          <a:off x="12814300" y="13491083"/>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7953</xdr:rowOff>
    </xdr:from>
    <xdr:to>
      <xdr:col>23</xdr:col>
      <xdr:colOff>568325</xdr:colOff>
      <xdr:row>78</xdr:row>
      <xdr:rowOff>109553</xdr:rowOff>
    </xdr:to>
    <xdr:sp macro="" textlink="">
      <xdr:nvSpPr>
        <xdr:cNvPr id="651" name="円/楕円 650"/>
        <xdr:cNvSpPr/>
      </xdr:nvSpPr>
      <xdr:spPr>
        <a:xfrm>
          <a:off x="16268700" y="133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142811</xdr:rowOff>
    </xdr:from>
    <xdr:ext cx="469744" cy="259045"/>
    <xdr:sp macro="" textlink="">
      <xdr:nvSpPr>
        <xdr:cNvPr id="652" name="災害復旧費該当値テキスト"/>
        <xdr:cNvSpPr txBox="1"/>
      </xdr:nvSpPr>
      <xdr:spPr>
        <a:xfrm>
          <a:off x="16370300" y="1334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67228</xdr:rowOff>
    </xdr:from>
    <xdr:to>
      <xdr:col>22</xdr:col>
      <xdr:colOff>415925</xdr:colOff>
      <xdr:row>78</xdr:row>
      <xdr:rowOff>168828</xdr:rowOff>
    </xdr:to>
    <xdr:sp macro="" textlink="">
      <xdr:nvSpPr>
        <xdr:cNvPr id="653" name="円/楕円 652"/>
        <xdr:cNvSpPr/>
      </xdr:nvSpPr>
      <xdr:spPr>
        <a:xfrm>
          <a:off x="15430500" y="1344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159955</xdr:rowOff>
    </xdr:from>
    <xdr:ext cx="378565" cy="259045"/>
    <xdr:sp macro="" textlink="">
      <xdr:nvSpPr>
        <xdr:cNvPr id="654" name="テキスト ボックス 653"/>
        <xdr:cNvSpPr txBox="1"/>
      </xdr:nvSpPr>
      <xdr:spPr>
        <a:xfrm>
          <a:off x="15292017" y="1353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79710</xdr:rowOff>
    </xdr:from>
    <xdr:to>
      <xdr:col>21</xdr:col>
      <xdr:colOff>212725</xdr:colOff>
      <xdr:row>79</xdr:row>
      <xdr:rowOff>9860</xdr:rowOff>
    </xdr:to>
    <xdr:sp macro="" textlink="">
      <xdr:nvSpPr>
        <xdr:cNvPr id="655" name="円/楕円 654"/>
        <xdr:cNvSpPr/>
      </xdr:nvSpPr>
      <xdr:spPr>
        <a:xfrm>
          <a:off x="14541500" y="134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987</xdr:rowOff>
    </xdr:from>
    <xdr:ext cx="378565" cy="259045"/>
    <xdr:sp macro="" textlink="">
      <xdr:nvSpPr>
        <xdr:cNvPr id="656" name="テキスト ボックス 655"/>
        <xdr:cNvSpPr txBox="1"/>
      </xdr:nvSpPr>
      <xdr:spPr>
        <a:xfrm>
          <a:off x="14403017" y="13545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67183</xdr:rowOff>
    </xdr:from>
    <xdr:to>
      <xdr:col>20</xdr:col>
      <xdr:colOff>9525</xdr:colOff>
      <xdr:row>78</xdr:row>
      <xdr:rowOff>168783</xdr:rowOff>
    </xdr:to>
    <xdr:sp macro="" textlink="">
      <xdr:nvSpPr>
        <xdr:cNvPr id="657" name="円/楕円 656"/>
        <xdr:cNvSpPr/>
      </xdr:nvSpPr>
      <xdr:spPr>
        <a:xfrm>
          <a:off x="13652500" y="134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159910</xdr:rowOff>
    </xdr:from>
    <xdr:ext cx="378565" cy="259045"/>
    <xdr:sp macro="" textlink="">
      <xdr:nvSpPr>
        <xdr:cNvPr id="658" name="テキスト ボックス 657"/>
        <xdr:cNvSpPr txBox="1"/>
      </xdr:nvSpPr>
      <xdr:spPr>
        <a:xfrm>
          <a:off x="13514017" y="1353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71275</xdr:rowOff>
    </xdr:from>
    <xdr:to>
      <xdr:col>18</xdr:col>
      <xdr:colOff>492125</xdr:colOff>
      <xdr:row>79</xdr:row>
      <xdr:rowOff>1425</xdr:rowOff>
    </xdr:to>
    <xdr:sp macro="" textlink="">
      <xdr:nvSpPr>
        <xdr:cNvPr id="659" name="円/楕円 658"/>
        <xdr:cNvSpPr/>
      </xdr:nvSpPr>
      <xdr:spPr>
        <a:xfrm>
          <a:off x="12763500" y="1344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164002</xdr:rowOff>
    </xdr:from>
    <xdr:ext cx="378565" cy="259045"/>
    <xdr:sp macro="" textlink="">
      <xdr:nvSpPr>
        <xdr:cNvPr id="660" name="テキスト ボックス 659"/>
        <xdr:cNvSpPr txBox="1"/>
      </xdr:nvSpPr>
      <xdr:spPr>
        <a:xfrm>
          <a:off x="12625017" y="13537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128026</xdr:rowOff>
    </xdr:from>
    <xdr:to>
      <xdr:col>23</xdr:col>
      <xdr:colOff>517525</xdr:colOff>
      <xdr:row>97</xdr:row>
      <xdr:rowOff>137269</xdr:rowOff>
    </xdr:to>
    <xdr:cxnSp macro="">
      <xdr:nvCxnSpPr>
        <xdr:cNvPr id="689" name="直線コネクタ 688"/>
        <xdr:cNvCxnSpPr/>
      </xdr:nvCxnSpPr>
      <xdr:spPr>
        <a:xfrm flipV="1">
          <a:off x="15481300" y="16758676"/>
          <a:ext cx="8382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137269</xdr:rowOff>
    </xdr:from>
    <xdr:to>
      <xdr:col>22</xdr:col>
      <xdr:colOff>365125</xdr:colOff>
      <xdr:row>97</xdr:row>
      <xdr:rowOff>138706</xdr:rowOff>
    </xdr:to>
    <xdr:cxnSp macro="">
      <xdr:nvCxnSpPr>
        <xdr:cNvPr id="692" name="直線コネクタ 691"/>
        <xdr:cNvCxnSpPr/>
      </xdr:nvCxnSpPr>
      <xdr:spPr>
        <a:xfrm flipV="1">
          <a:off x="14592300" y="16767919"/>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130922</xdr:rowOff>
    </xdr:from>
    <xdr:to>
      <xdr:col>21</xdr:col>
      <xdr:colOff>161925</xdr:colOff>
      <xdr:row>97</xdr:row>
      <xdr:rowOff>138706</xdr:rowOff>
    </xdr:to>
    <xdr:cxnSp macro="">
      <xdr:nvCxnSpPr>
        <xdr:cNvPr id="695" name="直線コネクタ 694"/>
        <xdr:cNvCxnSpPr/>
      </xdr:nvCxnSpPr>
      <xdr:spPr>
        <a:xfrm>
          <a:off x="13703300" y="16761572"/>
          <a:ext cx="889000" cy="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130922</xdr:rowOff>
    </xdr:from>
    <xdr:to>
      <xdr:col>19</xdr:col>
      <xdr:colOff>644525</xdr:colOff>
      <xdr:row>97</xdr:row>
      <xdr:rowOff>131135</xdr:rowOff>
    </xdr:to>
    <xdr:cxnSp macro="">
      <xdr:nvCxnSpPr>
        <xdr:cNvPr id="698" name="直線コネクタ 697"/>
        <xdr:cNvCxnSpPr/>
      </xdr:nvCxnSpPr>
      <xdr:spPr>
        <a:xfrm flipV="1">
          <a:off x="12814300" y="16761572"/>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77226</xdr:rowOff>
    </xdr:from>
    <xdr:to>
      <xdr:col>23</xdr:col>
      <xdr:colOff>568325</xdr:colOff>
      <xdr:row>98</xdr:row>
      <xdr:rowOff>7376</xdr:rowOff>
    </xdr:to>
    <xdr:sp macro="" textlink="">
      <xdr:nvSpPr>
        <xdr:cNvPr id="708" name="円/楕円 707"/>
        <xdr:cNvSpPr/>
      </xdr:nvSpPr>
      <xdr:spPr>
        <a:xfrm>
          <a:off x="16268700" y="167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55653</xdr:rowOff>
    </xdr:from>
    <xdr:ext cx="534377" cy="259045"/>
    <xdr:sp macro="" textlink="">
      <xdr:nvSpPr>
        <xdr:cNvPr id="709" name="公債費該当値テキスト"/>
        <xdr:cNvSpPr txBox="1"/>
      </xdr:nvSpPr>
      <xdr:spPr>
        <a:xfrm>
          <a:off x="16370300" y="1668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68,064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86469</xdr:rowOff>
    </xdr:from>
    <xdr:to>
      <xdr:col>22</xdr:col>
      <xdr:colOff>415925</xdr:colOff>
      <xdr:row>98</xdr:row>
      <xdr:rowOff>16619</xdr:rowOff>
    </xdr:to>
    <xdr:sp macro="" textlink="">
      <xdr:nvSpPr>
        <xdr:cNvPr id="710" name="円/楕円 709"/>
        <xdr:cNvSpPr/>
      </xdr:nvSpPr>
      <xdr:spPr>
        <a:xfrm>
          <a:off x="15430500" y="167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7746</xdr:rowOff>
    </xdr:from>
    <xdr:ext cx="534377" cy="259045"/>
    <xdr:sp macro="" textlink="">
      <xdr:nvSpPr>
        <xdr:cNvPr id="711" name="テキスト ボックス 710"/>
        <xdr:cNvSpPr txBox="1"/>
      </xdr:nvSpPr>
      <xdr:spPr>
        <a:xfrm>
          <a:off x="15214111" y="1680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87906</xdr:rowOff>
    </xdr:from>
    <xdr:to>
      <xdr:col>21</xdr:col>
      <xdr:colOff>212725</xdr:colOff>
      <xdr:row>98</xdr:row>
      <xdr:rowOff>18056</xdr:rowOff>
    </xdr:to>
    <xdr:sp macro="" textlink="">
      <xdr:nvSpPr>
        <xdr:cNvPr id="712" name="円/楕円 711"/>
        <xdr:cNvSpPr/>
      </xdr:nvSpPr>
      <xdr:spPr>
        <a:xfrm>
          <a:off x="14541500" y="167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9183</xdr:rowOff>
    </xdr:from>
    <xdr:ext cx="534377" cy="259045"/>
    <xdr:sp macro="" textlink="">
      <xdr:nvSpPr>
        <xdr:cNvPr id="713" name="テキスト ボックス 712"/>
        <xdr:cNvSpPr txBox="1"/>
      </xdr:nvSpPr>
      <xdr:spPr>
        <a:xfrm>
          <a:off x="14325111" y="168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80122</xdr:rowOff>
    </xdr:from>
    <xdr:to>
      <xdr:col>20</xdr:col>
      <xdr:colOff>9525</xdr:colOff>
      <xdr:row>98</xdr:row>
      <xdr:rowOff>10272</xdr:rowOff>
    </xdr:to>
    <xdr:sp macro="" textlink="">
      <xdr:nvSpPr>
        <xdr:cNvPr id="714" name="円/楕円 713"/>
        <xdr:cNvSpPr/>
      </xdr:nvSpPr>
      <xdr:spPr>
        <a:xfrm>
          <a:off x="13652500" y="167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1399</xdr:rowOff>
    </xdr:from>
    <xdr:ext cx="534377" cy="259045"/>
    <xdr:sp macro="" textlink="">
      <xdr:nvSpPr>
        <xdr:cNvPr id="715" name="テキスト ボックス 714"/>
        <xdr:cNvSpPr txBox="1"/>
      </xdr:nvSpPr>
      <xdr:spPr>
        <a:xfrm>
          <a:off x="13436111" y="1680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67,304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80335</xdr:rowOff>
    </xdr:from>
    <xdr:to>
      <xdr:col>18</xdr:col>
      <xdr:colOff>492125</xdr:colOff>
      <xdr:row>98</xdr:row>
      <xdr:rowOff>10485</xdr:rowOff>
    </xdr:to>
    <xdr:sp macro="" textlink="">
      <xdr:nvSpPr>
        <xdr:cNvPr id="716" name="円/楕円 715"/>
        <xdr:cNvSpPr/>
      </xdr:nvSpPr>
      <xdr:spPr>
        <a:xfrm>
          <a:off x="12763500" y="167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1612</xdr:rowOff>
    </xdr:from>
    <xdr:ext cx="534377" cy="259045"/>
    <xdr:sp macro="" textlink="">
      <xdr:nvSpPr>
        <xdr:cNvPr id="717" name="テキスト ボックス 716"/>
        <xdr:cNvSpPr txBox="1"/>
      </xdr:nvSpPr>
      <xdr:spPr>
        <a:xfrm>
          <a:off x="12547111" y="1680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主な構成項目である民生費は住民一人当たり</a:t>
          </a:r>
          <a:r>
            <a:rPr kumimoji="1" lang="en-US" altLang="ja-JP" sz="1100">
              <a:solidFill>
                <a:schemeClr val="dk1"/>
              </a:solidFill>
              <a:effectLst/>
              <a:latin typeface="+mn-lt"/>
              <a:ea typeface="+mn-ea"/>
              <a:cs typeface="+mn-cs"/>
            </a:rPr>
            <a:t>174,979</a:t>
          </a:r>
          <a:r>
            <a:rPr kumimoji="1" lang="ja-JP" altLang="ja-JP" sz="1100">
              <a:solidFill>
                <a:schemeClr val="dk1"/>
              </a:solidFill>
              <a:effectLst/>
              <a:latin typeface="+mn-lt"/>
              <a:ea typeface="+mn-ea"/>
              <a:cs typeface="+mn-cs"/>
            </a:rPr>
            <a:t>円となっており、類似団体平均に比べ低い水準で推移している。前年度から増加した要因は、</a:t>
          </a:r>
          <a:r>
            <a:rPr kumimoji="1" lang="ja-JP" altLang="en-US" sz="1100">
              <a:solidFill>
                <a:schemeClr val="dk1"/>
              </a:solidFill>
              <a:effectLst/>
              <a:latin typeface="+mn-lt"/>
              <a:ea typeface="+mn-ea"/>
              <a:cs typeface="+mn-cs"/>
            </a:rPr>
            <a:t>年金生活者等支援するための臨時福祉給付金や保育所民営化に係る事業委託料の増</a:t>
          </a:r>
          <a:r>
            <a:rPr kumimoji="1" lang="ja-JP" altLang="ja-JP" sz="1100">
              <a:solidFill>
                <a:schemeClr val="dk1"/>
              </a:solidFill>
              <a:effectLst/>
              <a:latin typeface="+mn-lt"/>
              <a:ea typeface="+mn-ea"/>
              <a:cs typeface="+mn-cs"/>
            </a:rPr>
            <a:t>などによる。</a:t>
          </a:r>
          <a:r>
            <a:rPr kumimoji="1" lang="ja-JP" altLang="en-US" sz="1100">
              <a:solidFill>
                <a:schemeClr val="dk1"/>
              </a:solidFill>
              <a:effectLst/>
              <a:latin typeface="+mn-lt"/>
              <a:ea typeface="+mn-ea"/>
              <a:cs typeface="+mn-cs"/>
            </a:rPr>
            <a:t>農林水産業費</a:t>
          </a:r>
          <a:r>
            <a:rPr kumimoji="1" lang="ja-JP" altLang="ja-JP" sz="1100">
              <a:solidFill>
                <a:schemeClr val="dk1"/>
              </a:solidFill>
              <a:effectLst/>
              <a:latin typeface="+mn-lt"/>
              <a:ea typeface="+mn-ea"/>
              <a:cs typeface="+mn-cs"/>
            </a:rPr>
            <a:t>におい</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一人当たりコストが類似団体と比較して高くなっているのは</a:t>
          </a:r>
          <a:r>
            <a:rPr kumimoji="1" lang="ja-JP" altLang="en-US" sz="1100">
              <a:solidFill>
                <a:schemeClr val="dk1"/>
              </a:solidFill>
              <a:effectLst/>
              <a:latin typeface="+mn-lt"/>
              <a:ea typeface="+mn-ea"/>
              <a:cs typeface="+mn-cs"/>
            </a:rPr>
            <a:t>、台風の影響により浮消波堤が破損し、撤去・解体工事</a:t>
          </a:r>
          <a:r>
            <a:rPr kumimoji="1" lang="ja-JP" altLang="ja-JP" sz="1100">
              <a:solidFill>
                <a:schemeClr val="dk1"/>
              </a:solidFill>
              <a:effectLst/>
              <a:latin typeface="+mn-lt"/>
              <a:ea typeface="+mn-ea"/>
              <a:cs typeface="+mn-cs"/>
            </a:rPr>
            <a:t>を実施したためである。また、</a:t>
          </a:r>
          <a:r>
            <a:rPr kumimoji="1" lang="ja-JP" altLang="ja-JP" sz="1100" b="0" i="0" baseline="0">
              <a:solidFill>
                <a:schemeClr val="dk1"/>
              </a:solidFill>
              <a:effectLst/>
              <a:latin typeface="+mn-lt"/>
              <a:ea typeface="+mn-ea"/>
              <a:cs typeface="+mn-cs"/>
            </a:rPr>
            <a:t>災害復旧事業費は例年と比べ大きく増加しているが、これは、</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月の集中豪雨による災害が多発したためである。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財政調整基金は</a:t>
          </a:r>
          <a:r>
            <a:rPr kumimoji="1" lang="en-US" altLang="ja-JP" sz="1100" b="0" i="0" baseline="0">
              <a:solidFill>
                <a:schemeClr val="dk1"/>
              </a:solidFill>
              <a:effectLst/>
              <a:latin typeface="+mn-lt"/>
              <a:ea typeface="+mn-ea"/>
              <a:cs typeface="+mn-cs"/>
            </a:rPr>
            <a:t>22</a:t>
          </a:r>
          <a:r>
            <a:rPr kumimoji="1" lang="ja-JP" altLang="en-US" sz="1100" b="0" i="0" baseline="0">
              <a:solidFill>
                <a:schemeClr val="dk1"/>
              </a:solidFill>
              <a:effectLst/>
              <a:latin typeface="+mn-lt"/>
              <a:ea typeface="+mn-ea"/>
              <a:cs typeface="+mn-cs"/>
            </a:rPr>
            <a:t>年度以降毎年積み増すことができていたが、</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年度は市立病院改築事業に伴う繰出金、八幡浜港フェリー埠頭再整備事業、王子の森公園整備事業、中学校耐震改修事業等の大型事業の実施により取崩しを行った。</a:t>
          </a:r>
          <a:r>
            <a:rPr kumimoji="1" lang="ja-JP" altLang="ja-JP" sz="1100" b="0" i="0" baseline="0">
              <a:solidFill>
                <a:schemeClr val="dk1"/>
              </a:solidFill>
              <a:effectLst/>
              <a:latin typeface="+mn-lt"/>
              <a:ea typeface="+mn-ea"/>
              <a:cs typeface="+mn-cs"/>
            </a:rPr>
            <a:t>実質収支額</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前年度</a:t>
          </a:r>
          <a:r>
            <a:rPr kumimoji="1" lang="ja-JP" altLang="en-US" sz="1100" b="0" i="0" baseline="0">
              <a:solidFill>
                <a:schemeClr val="dk1"/>
              </a:solidFill>
              <a:effectLst/>
              <a:latin typeface="+mn-lt"/>
              <a:ea typeface="+mn-ea"/>
              <a:cs typeface="+mn-cs"/>
            </a:rPr>
            <a:t>に比べ</a:t>
          </a:r>
          <a:r>
            <a:rPr kumimoji="1" lang="en-US" altLang="ja-JP" sz="1100" b="0" i="0" baseline="0">
              <a:solidFill>
                <a:schemeClr val="dk1"/>
              </a:solidFill>
              <a:effectLst/>
              <a:latin typeface="+mn-lt"/>
              <a:ea typeface="+mn-ea"/>
              <a:cs typeface="+mn-cs"/>
            </a:rPr>
            <a:t>0.13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と若干改善されているが</a:t>
          </a:r>
          <a:r>
            <a:rPr kumimoji="1" lang="ja-JP" altLang="ja-JP" sz="1100" b="0" i="0" baseline="0">
              <a:solidFill>
                <a:schemeClr val="dk1"/>
              </a:solidFill>
              <a:effectLst/>
              <a:latin typeface="+mn-lt"/>
              <a:ea typeface="+mn-ea"/>
              <a:cs typeface="+mn-cs"/>
            </a:rPr>
            <a:t>、事業の優先度</a:t>
          </a:r>
          <a:r>
            <a:rPr kumimoji="1" lang="ja-JP" altLang="en-US" sz="1100" b="0" i="0" baseline="0">
              <a:solidFill>
                <a:schemeClr val="dk1"/>
              </a:solidFill>
              <a:effectLst/>
              <a:latin typeface="+mn-lt"/>
              <a:ea typeface="+mn-ea"/>
              <a:cs typeface="+mn-cs"/>
            </a:rPr>
            <a:t>・必要性</a:t>
          </a:r>
          <a:r>
            <a:rPr kumimoji="1" lang="ja-JP" altLang="ja-JP" sz="1100" b="0" i="0" baseline="0">
              <a:solidFill>
                <a:schemeClr val="dk1"/>
              </a:solidFill>
              <a:effectLst/>
              <a:latin typeface="+mn-lt"/>
              <a:ea typeface="+mn-ea"/>
              <a:cs typeface="+mn-cs"/>
            </a:rPr>
            <a:t>を厳しく</a:t>
          </a:r>
          <a:r>
            <a:rPr kumimoji="1" lang="ja-JP" altLang="en-US" sz="1100" b="0" i="0" baseline="0">
              <a:solidFill>
                <a:schemeClr val="dk1"/>
              </a:solidFill>
              <a:effectLst/>
              <a:latin typeface="+mn-lt"/>
              <a:ea typeface="+mn-ea"/>
              <a:cs typeface="+mn-cs"/>
            </a:rPr>
            <a:t>精査</a:t>
          </a:r>
          <a:r>
            <a:rPr kumimoji="1" lang="ja-JP" altLang="ja-JP" sz="1100" b="0" i="0" baseline="0">
              <a:solidFill>
                <a:schemeClr val="dk1"/>
              </a:solidFill>
              <a:effectLst/>
              <a:latin typeface="+mn-lt"/>
              <a:ea typeface="+mn-ea"/>
              <a:cs typeface="+mn-cs"/>
            </a:rPr>
            <a:t>し、歳出の見直しを進めるとともに、今後も財政調整基金を積み増しできるよう歳入と歳出のバランスを考え、財政の健全化に努める。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年度において、全ての会計で実質赤字は生じていないため、連結実質赤字比率は</a:t>
          </a:r>
          <a:r>
            <a:rPr kumimoji="1" lang="en-US" altLang="ja-JP" sz="1100" b="0" i="0" baseline="0">
              <a:solidFill>
                <a:schemeClr val="dk1"/>
              </a:solidFill>
              <a:effectLst/>
              <a:latin typeface="+mn-lt"/>
              <a:ea typeface="+mn-ea"/>
              <a:cs typeface="+mn-cs"/>
            </a:rPr>
            <a:t>0</a:t>
          </a:r>
          <a:r>
            <a:rPr kumimoji="1" lang="ja-JP" altLang="ja-JP" sz="1100" b="0" i="0" baseline="0">
              <a:solidFill>
                <a:schemeClr val="dk1"/>
              </a:solidFill>
              <a:effectLst/>
              <a:latin typeface="+mn-lt"/>
              <a:ea typeface="+mn-ea"/>
              <a:cs typeface="+mn-cs"/>
            </a:rPr>
            <a:t>％である。過去においても赤字となった会計はなく、良好な状態となっているため、現在の財政状態を維持していく。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1_&#36001;&#25919;&#20418;/&#36001;&#25919;&#29366;&#27841;&#36039;&#26009;&#38598;/H29&#36001;&#25919;&#29366;&#27841;&#36039;&#26009;&#38598;/&#30476;&#36890;&#30693;&#12513;&#12540;&#12523;/301017_&#24179;&#25104;28&#24180;&#24230;&#36001;&#25919;&#29366;&#27841;&#36039;&#26009;&#38598;&#12398;&#20877;&#20998;&#26512;&#12395;&#12388;&#12356;&#12390;/&#22238;&#31572;/&#12304;&#36001;&#25919;&#29366;&#27841;&#36039;&#26009;&#38598;&#12305;_382043_&#20843;&#24161;&#27996;&#24066;_2016&#65288;2&#22238;&#30446;&#36861;&#2115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0">
          <cell r="K50" t="str">
            <v>H24</v>
          </cell>
          <cell r="L50" t="str">
            <v>H25</v>
          </cell>
          <cell r="M50" t="str">
            <v>H26</v>
          </cell>
          <cell r="N50" t="str">
            <v>H27</v>
          </cell>
          <cell r="O50" t="str">
            <v>H28</v>
          </cell>
        </row>
        <row r="51">
          <cell r="G51" t="str">
            <v>当該団体値</v>
          </cell>
          <cell r="N51">
            <v>87.9</v>
          </cell>
        </row>
        <row r="53">
          <cell r="N53">
            <v>62.9</v>
          </cell>
        </row>
        <row r="55">
          <cell r="G55" t="str">
            <v>類似団体内平均値</v>
          </cell>
          <cell r="N55">
            <v>58.5</v>
          </cell>
        </row>
        <row r="57">
          <cell r="N57">
            <v>52.9</v>
          </cell>
        </row>
        <row r="72">
          <cell r="K72" t="str">
            <v>H24</v>
          </cell>
          <cell r="L72" t="str">
            <v>H25</v>
          </cell>
          <cell r="M72" t="str">
            <v>H26</v>
          </cell>
          <cell r="N72" t="str">
            <v>H27</v>
          </cell>
          <cell r="O72" t="str">
            <v>H28</v>
          </cell>
        </row>
        <row r="73">
          <cell r="G73" t="str">
            <v>当該団体値</v>
          </cell>
          <cell r="K73">
            <v>64.2</v>
          </cell>
          <cell r="L73">
            <v>70</v>
          </cell>
          <cell r="M73">
            <v>69.5</v>
          </cell>
          <cell r="N73">
            <v>87.9</v>
          </cell>
          <cell r="O73">
            <v>87.4</v>
          </cell>
        </row>
        <row r="75">
          <cell r="K75">
            <v>11.7</v>
          </cell>
          <cell r="L75">
            <v>12.3</v>
          </cell>
          <cell r="M75">
            <v>12.6</v>
          </cell>
          <cell r="N75">
            <v>12.6</v>
          </cell>
          <cell r="O75">
            <v>11.8</v>
          </cell>
        </row>
        <row r="77">
          <cell r="G77" t="str">
            <v>類似団体内平均値</v>
          </cell>
          <cell r="K77">
            <v>76.2</v>
          </cell>
          <cell r="L77">
            <v>65.3</v>
          </cell>
          <cell r="M77">
            <v>60.8</v>
          </cell>
          <cell r="N77">
            <v>58.5</v>
          </cell>
          <cell r="O77">
            <v>54.6</v>
          </cell>
        </row>
        <row r="79">
          <cell r="K79">
            <v>12.8</v>
          </cell>
          <cell r="L79">
            <v>12</v>
          </cell>
          <cell r="M79">
            <v>11.1</v>
          </cell>
          <cell r="N79">
            <v>10.7</v>
          </cell>
          <cell r="O79">
            <v>10</v>
          </cell>
        </row>
      </sheetData>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0" workbookViewId="0">
      <selection activeCell="L6" sqref="L6:V8"/>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63</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65</v>
      </c>
      <c r="C3" s="562"/>
      <c r="D3" s="562"/>
      <c r="E3" s="563"/>
      <c r="F3" s="563"/>
      <c r="G3" s="563"/>
      <c r="H3" s="563"/>
      <c r="I3" s="563"/>
      <c r="J3" s="563"/>
      <c r="K3" s="563"/>
      <c r="L3" s="563" t="s">
        <v>66</v>
      </c>
      <c r="M3" s="563"/>
      <c r="N3" s="563"/>
      <c r="O3" s="563"/>
      <c r="P3" s="563"/>
      <c r="Q3" s="563"/>
      <c r="R3" s="566"/>
      <c r="S3" s="566"/>
      <c r="T3" s="566"/>
      <c r="U3" s="566"/>
      <c r="V3" s="567"/>
      <c r="W3" s="464" t="s">
        <v>67</v>
      </c>
      <c r="X3" s="465"/>
      <c r="Y3" s="465"/>
      <c r="Z3" s="465"/>
      <c r="AA3" s="465"/>
      <c r="AB3" s="562"/>
      <c r="AC3" s="566" t="s">
        <v>68</v>
      </c>
      <c r="AD3" s="465"/>
      <c r="AE3" s="465"/>
      <c r="AF3" s="465"/>
      <c r="AG3" s="465"/>
      <c r="AH3" s="465"/>
      <c r="AI3" s="465"/>
      <c r="AJ3" s="465"/>
      <c r="AK3" s="465"/>
      <c r="AL3" s="528"/>
      <c r="AM3" s="464" t="s">
        <v>69</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70</v>
      </c>
      <c r="BO3" s="465"/>
      <c r="BP3" s="465"/>
      <c r="BQ3" s="465"/>
      <c r="BR3" s="465"/>
      <c r="BS3" s="465"/>
      <c r="BT3" s="465"/>
      <c r="BU3" s="528"/>
      <c r="BV3" s="464" t="s">
        <v>71</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72</v>
      </c>
      <c r="CU3" s="465"/>
      <c r="CV3" s="465"/>
      <c r="CW3" s="465"/>
      <c r="CX3" s="465"/>
      <c r="CY3" s="465"/>
      <c r="CZ3" s="465"/>
      <c r="DA3" s="528"/>
      <c r="DB3" s="464" t="s">
        <v>73</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74</v>
      </c>
      <c r="AZ4" s="378"/>
      <c r="BA4" s="378"/>
      <c r="BB4" s="378"/>
      <c r="BC4" s="378"/>
      <c r="BD4" s="378"/>
      <c r="BE4" s="378"/>
      <c r="BF4" s="378"/>
      <c r="BG4" s="378"/>
      <c r="BH4" s="378"/>
      <c r="BI4" s="378"/>
      <c r="BJ4" s="378"/>
      <c r="BK4" s="378"/>
      <c r="BL4" s="378"/>
      <c r="BM4" s="379"/>
      <c r="BN4" s="380">
        <v>20691248</v>
      </c>
      <c r="BO4" s="381"/>
      <c r="BP4" s="381"/>
      <c r="BQ4" s="381"/>
      <c r="BR4" s="381"/>
      <c r="BS4" s="381"/>
      <c r="BT4" s="381"/>
      <c r="BU4" s="382"/>
      <c r="BV4" s="380">
        <v>20324552</v>
      </c>
      <c r="BW4" s="381"/>
      <c r="BX4" s="381"/>
      <c r="BY4" s="381"/>
      <c r="BZ4" s="381"/>
      <c r="CA4" s="381"/>
      <c r="CB4" s="381"/>
      <c r="CC4" s="382"/>
      <c r="CD4" s="554" t="s">
        <v>75</v>
      </c>
      <c r="CE4" s="555"/>
      <c r="CF4" s="555"/>
      <c r="CG4" s="555"/>
      <c r="CH4" s="555"/>
      <c r="CI4" s="555"/>
      <c r="CJ4" s="555"/>
      <c r="CK4" s="555"/>
      <c r="CL4" s="555"/>
      <c r="CM4" s="555"/>
      <c r="CN4" s="555"/>
      <c r="CO4" s="555"/>
      <c r="CP4" s="555"/>
      <c r="CQ4" s="555"/>
      <c r="CR4" s="555"/>
      <c r="CS4" s="556"/>
      <c r="CT4" s="557">
        <v>0.8</v>
      </c>
      <c r="CU4" s="558"/>
      <c r="CV4" s="558"/>
      <c r="CW4" s="558"/>
      <c r="CX4" s="558"/>
      <c r="CY4" s="558"/>
      <c r="CZ4" s="558"/>
      <c r="DA4" s="559"/>
      <c r="DB4" s="557">
        <v>0.6</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76</v>
      </c>
      <c r="AN5" s="359"/>
      <c r="AO5" s="359"/>
      <c r="AP5" s="359"/>
      <c r="AQ5" s="359"/>
      <c r="AR5" s="359"/>
      <c r="AS5" s="359"/>
      <c r="AT5" s="360"/>
      <c r="AU5" s="442" t="s">
        <v>77</v>
      </c>
      <c r="AV5" s="443"/>
      <c r="AW5" s="443"/>
      <c r="AX5" s="443"/>
      <c r="AY5" s="365" t="s">
        <v>78</v>
      </c>
      <c r="AZ5" s="366"/>
      <c r="BA5" s="366"/>
      <c r="BB5" s="366"/>
      <c r="BC5" s="366"/>
      <c r="BD5" s="366"/>
      <c r="BE5" s="366"/>
      <c r="BF5" s="366"/>
      <c r="BG5" s="366"/>
      <c r="BH5" s="366"/>
      <c r="BI5" s="366"/>
      <c r="BJ5" s="366"/>
      <c r="BK5" s="366"/>
      <c r="BL5" s="366"/>
      <c r="BM5" s="367"/>
      <c r="BN5" s="385">
        <v>20377433</v>
      </c>
      <c r="BO5" s="386"/>
      <c r="BP5" s="386"/>
      <c r="BQ5" s="386"/>
      <c r="BR5" s="386"/>
      <c r="BS5" s="386"/>
      <c r="BT5" s="386"/>
      <c r="BU5" s="387"/>
      <c r="BV5" s="385">
        <v>20042812</v>
      </c>
      <c r="BW5" s="386"/>
      <c r="BX5" s="386"/>
      <c r="BY5" s="386"/>
      <c r="BZ5" s="386"/>
      <c r="CA5" s="386"/>
      <c r="CB5" s="386"/>
      <c r="CC5" s="387"/>
      <c r="CD5" s="394" t="s">
        <v>79</v>
      </c>
      <c r="CE5" s="395"/>
      <c r="CF5" s="395"/>
      <c r="CG5" s="395"/>
      <c r="CH5" s="395"/>
      <c r="CI5" s="395"/>
      <c r="CJ5" s="395"/>
      <c r="CK5" s="395"/>
      <c r="CL5" s="395"/>
      <c r="CM5" s="395"/>
      <c r="CN5" s="395"/>
      <c r="CO5" s="395"/>
      <c r="CP5" s="395"/>
      <c r="CQ5" s="395"/>
      <c r="CR5" s="395"/>
      <c r="CS5" s="396"/>
      <c r="CT5" s="355">
        <v>94.9</v>
      </c>
      <c r="CU5" s="356"/>
      <c r="CV5" s="356"/>
      <c r="CW5" s="356"/>
      <c r="CX5" s="356"/>
      <c r="CY5" s="356"/>
      <c r="CZ5" s="356"/>
      <c r="DA5" s="357"/>
      <c r="DB5" s="355">
        <v>94.7</v>
      </c>
      <c r="DC5" s="356"/>
      <c r="DD5" s="356"/>
      <c r="DE5" s="356"/>
      <c r="DF5" s="356"/>
      <c r="DG5" s="356"/>
      <c r="DH5" s="356"/>
      <c r="DI5" s="357"/>
      <c r="DJ5" s="139"/>
      <c r="DK5" s="139"/>
      <c r="DL5" s="139"/>
      <c r="DM5" s="139"/>
      <c r="DN5" s="139"/>
      <c r="DO5" s="139"/>
    </row>
    <row r="6" spans="1:119" ht="18.75" customHeight="1" x14ac:dyDescent="0.15">
      <c r="A6" s="140"/>
      <c r="B6" s="534" t="s">
        <v>80</v>
      </c>
      <c r="C6" s="399"/>
      <c r="D6" s="399"/>
      <c r="E6" s="535"/>
      <c r="F6" s="535"/>
      <c r="G6" s="535"/>
      <c r="H6" s="535"/>
      <c r="I6" s="535"/>
      <c r="J6" s="535"/>
      <c r="K6" s="535"/>
      <c r="L6" s="535" t="s">
        <v>81</v>
      </c>
      <c r="M6" s="535"/>
      <c r="N6" s="535"/>
      <c r="O6" s="535"/>
      <c r="P6" s="535"/>
      <c r="Q6" s="535"/>
      <c r="R6" s="423"/>
      <c r="S6" s="423"/>
      <c r="T6" s="423"/>
      <c r="U6" s="423"/>
      <c r="V6" s="541"/>
      <c r="W6" s="474" t="s">
        <v>82</v>
      </c>
      <c r="X6" s="398"/>
      <c r="Y6" s="398"/>
      <c r="Z6" s="398"/>
      <c r="AA6" s="398"/>
      <c r="AB6" s="399"/>
      <c r="AC6" s="546" t="s">
        <v>83</v>
      </c>
      <c r="AD6" s="547"/>
      <c r="AE6" s="547"/>
      <c r="AF6" s="547"/>
      <c r="AG6" s="547"/>
      <c r="AH6" s="547"/>
      <c r="AI6" s="547"/>
      <c r="AJ6" s="547"/>
      <c r="AK6" s="547"/>
      <c r="AL6" s="548"/>
      <c r="AM6" s="454" t="s">
        <v>84</v>
      </c>
      <c r="AN6" s="359"/>
      <c r="AO6" s="359"/>
      <c r="AP6" s="359"/>
      <c r="AQ6" s="359"/>
      <c r="AR6" s="359"/>
      <c r="AS6" s="359"/>
      <c r="AT6" s="360"/>
      <c r="AU6" s="442" t="s">
        <v>77</v>
      </c>
      <c r="AV6" s="443"/>
      <c r="AW6" s="443"/>
      <c r="AX6" s="443"/>
      <c r="AY6" s="365" t="s">
        <v>85</v>
      </c>
      <c r="AZ6" s="366"/>
      <c r="BA6" s="366"/>
      <c r="BB6" s="366"/>
      <c r="BC6" s="366"/>
      <c r="BD6" s="366"/>
      <c r="BE6" s="366"/>
      <c r="BF6" s="366"/>
      <c r="BG6" s="366"/>
      <c r="BH6" s="366"/>
      <c r="BI6" s="366"/>
      <c r="BJ6" s="366"/>
      <c r="BK6" s="366"/>
      <c r="BL6" s="366"/>
      <c r="BM6" s="367"/>
      <c r="BN6" s="385">
        <v>313815</v>
      </c>
      <c r="BO6" s="386"/>
      <c r="BP6" s="386"/>
      <c r="BQ6" s="386"/>
      <c r="BR6" s="386"/>
      <c r="BS6" s="386"/>
      <c r="BT6" s="386"/>
      <c r="BU6" s="387"/>
      <c r="BV6" s="385">
        <v>281740</v>
      </c>
      <c r="BW6" s="386"/>
      <c r="BX6" s="386"/>
      <c r="BY6" s="386"/>
      <c r="BZ6" s="386"/>
      <c r="CA6" s="386"/>
      <c r="CB6" s="386"/>
      <c r="CC6" s="387"/>
      <c r="CD6" s="394" t="s">
        <v>86</v>
      </c>
      <c r="CE6" s="395"/>
      <c r="CF6" s="395"/>
      <c r="CG6" s="395"/>
      <c r="CH6" s="395"/>
      <c r="CI6" s="395"/>
      <c r="CJ6" s="395"/>
      <c r="CK6" s="395"/>
      <c r="CL6" s="395"/>
      <c r="CM6" s="395"/>
      <c r="CN6" s="395"/>
      <c r="CO6" s="395"/>
      <c r="CP6" s="395"/>
      <c r="CQ6" s="395"/>
      <c r="CR6" s="395"/>
      <c r="CS6" s="396"/>
      <c r="CT6" s="531">
        <v>99.5</v>
      </c>
      <c r="CU6" s="532"/>
      <c r="CV6" s="532"/>
      <c r="CW6" s="532"/>
      <c r="CX6" s="532"/>
      <c r="CY6" s="532"/>
      <c r="CZ6" s="532"/>
      <c r="DA6" s="533"/>
      <c r="DB6" s="531">
        <v>100.2</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87</v>
      </c>
      <c r="AN7" s="359"/>
      <c r="AO7" s="359"/>
      <c r="AP7" s="359"/>
      <c r="AQ7" s="359"/>
      <c r="AR7" s="359"/>
      <c r="AS7" s="359"/>
      <c r="AT7" s="360"/>
      <c r="AU7" s="442" t="s">
        <v>88</v>
      </c>
      <c r="AV7" s="443"/>
      <c r="AW7" s="443"/>
      <c r="AX7" s="443"/>
      <c r="AY7" s="365" t="s">
        <v>89</v>
      </c>
      <c r="AZ7" s="366"/>
      <c r="BA7" s="366"/>
      <c r="BB7" s="366"/>
      <c r="BC7" s="366"/>
      <c r="BD7" s="366"/>
      <c r="BE7" s="366"/>
      <c r="BF7" s="366"/>
      <c r="BG7" s="366"/>
      <c r="BH7" s="366"/>
      <c r="BI7" s="366"/>
      <c r="BJ7" s="366"/>
      <c r="BK7" s="366"/>
      <c r="BL7" s="366"/>
      <c r="BM7" s="367"/>
      <c r="BN7" s="385">
        <v>227017</v>
      </c>
      <c r="BO7" s="386"/>
      <c r="BP7" s="386"/>
      <c r="BQ7" s="386"/>
      <c r="BR7" s="386"/>
      <c r="BS7" s="386"/>
      <c r="BT7" s="386"/>
      <c r="BU7" s="387"/>
      <c r="BV7" s="385">
        <v>208694</v>
      </c>
      <c r="BW7" s="386"/>
      <c r="BX7" s="386"/>
      <c r="BY7" s="386"/>
      <c r="BZ7" s="386"/>
      <c r="CA7" s="386"/>
      <c r="CB7" s="386"/>
      <c r="CC7" s="387"/>
      <c r="CD7" s="394" t="s">
        <v>90</v>
      </c>
      <c r="CE7" s="395"/>
      <c r="CF7" s="395"/>
      <c r="CG7" s="395"/>
      <c r="CH7" s="395"/>
      <c r="CI7" s="395"/>
      <c r="CJ7" s="395"/>
      <c r="CK7" s="395"/>
      <c r="CL7" s="395"/>
      <c r="CM7" s="395"/>
      <c r="CN7" s="395"/>
      <c r="CO7" s="395"/>
      <c r="CP7" s="395"/>
      <c r="CQ7" s="395"/>
      <c r="CR7" s="395"/>
      <c r="CS7" s="396"/>
      <c r="CT7" s="385">
        <v>11326553</v>
      </c>
      <c r="CU7" s="386"/>
      <c r="CV7" s="386"/>
      <c r="CW7" s="386"/>
      <c r="CX7" s="386"/>
      <c r="CY7" s="386"/>
      <c r="CZ7" s="386"/>
      <c r="DA7" s="387"/>
      <c r="DB7" s="385">
        <v>11465673</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91</v>
      </c>
      <c r="AN8" s="359"/>
      <c r="AO8" s="359"/>
      <c r="AP8" s="359"/>
      <c r="AQ8" s="359"/>
      <c r="AR8" s="359"/>
      <c r="AS8" s="359"/>
      <c r="AT8" s="360"/>
      <c r="AU8" s="442" t="s">
        <v>92</v>
      </c>
      <c r="AV8" s="443"/>
      <c r="AW8" s="443"/>
      <c r="AX8" s="443"/>
      <c r="AY8" s="365" t="s">
        <v>93</v>
      </c>
      <c r="AZ8" s="366"/>
      <c r="BA8" s="366"/>
      <c r="BB8" s="366"/>
      <c r="BC8" s="366"/>
      <c r="BD8" s="366"/>
      <c r="BE8" s="366"/>
      <c r="BF8" s="366"/>
      <c r="BG8" s="366"/>
      <c r="BH8" s="366"/>
      <c r="BI8" s="366"/>
      <c r="BJ8" s="366"/>
      <c r="BK8" s="366"/>
      <c r="BL8" s="366"/>
      <c r="BM8" s="367"/>
      <c r="BN8" s="385">
        <v>86798</v>
      </c>
      <c r="BO8" s="386"/>
      <c r="BP8" s="386"/>
      <c r="BQ8" s="386"/>
      <c r="BR8" s="386"/>
      <c r="BS8" s="386"/>
      <c r="BT8" s="386"/>
      <c r="BU8" s="387"/>
      <c r="BV8" s="385">
        <v>73046</v>
      </c>
      <c r="BW8" s="386"/>
      <c r="BX8" s="386"/>
      <c r="BY8" s="386"/>
      <c r="BZ8" s="386"/>
      <c r="CA8" s="386"/>
      <c r="CB8" s="386"/>
      <c r="CC8" s="387"/>
      <c r="CD8" s="394" t="s">
        <v>94</v>
      </c>
      <c r="CE8" s="395"/>
      <c r="CF8" s="395"/>
      <c r="CG8" s="395"/>
      <c r="CH8" s="395"/>
      <c r="CI8" s="395"/>
      <c r="CJ8" s="395"/>
      <c r="CK8" s="395"/>
      <c r="CL8" s="395"/>
      <c r="CM8" s="395"/>
      <c r="CN8" s="395"/>
      <c r="CO8" s="395"/>
      <c r="CP8" s="395"/>
      <c r="CQ8" s="395"/>
      <c r="CR8" s="395"/>
      <c r="CS8" s="396"/>
      <c r="CT8" s="494">
        <v>0.35</v>
      </c>
      <c r="CU8" s="495"/>
      <c r="CV8" s="495"/>
      <c r="CW8" s="495"/>
      <c r="CX8" s="495"/>
      <c r="CY8" s="495"/>
      <c r="CZ8" s="495"/>
      <c r="DA8" s="496"/>
      <c r="DB8" s="494">
        <v>0.35</v>
      </c>
      <c r="DC8" s="495"/>
      <c r="DD8" s="495"/>
      <c r="DE8" s="495"/>
      <c r="DF8" s="495"/>
      <c r="DG8" s="495"/>
      <c r="DH8" s="495"/>
      <c r="DI8" s="496"/>
      <c r="DJ8" s="139"/>
      <c r="DK8" s="139"/>
      <c r="DL8" s="139"/>
      <c r="DM8" s="139"/>
      <c r="DN8" s="139"/>
      <c r="DO8" s="139"/>
    </row>
    <row r="9" spans="1:119" ht="18.75" customHeight="1" thickBot="1" x14ac:dyDescent="0.2">
      <c r="A9" s="140"/>
      <c r="B9" s="520" t="s">
        <v>95</v>
      </c>
      <c r="C9" s="521"/>
      <c r="D9" s="521"/>
      <c r="E9" s="521"/>
      <c r="F9" s="521"/>
      <c r="G9" s="521"/>
      <c r="H9" s="521"/>
      <c r="I9" s="521"/>
      <c r="J9" s="521"/>
      <c r="K9" s="448"/>
      <c r="L9" s="522" t="s">
        <v>96</v>
      </c>
      <c r="M9" s="523"/>
      <c r="N9" s="523"/>
      <c r="O9" s="523"/>
      <c r="P9" s="523"/>
      <c r="Q9" s="524"/>
      <c r="R9" s="525">
        <v>34951</v>
      </c>
      <c r="S9" s="526"/>
      <c r="T9" s="526"/>
      <c r="U9" s="526"/>
      <c r="V9" s="527"/>
      <c r="W9" s="464" t="s">
        <v>97</v>
      </c>
      <c r="X9" s="465"/>
      <c r="Y9" s="465"/>
      <c r="Z9" s="465"/>
      <c r="AA9" s="465"/>
      <c r="AB9" s="465"/>
      <c r="AC9" s="465"/>
      <c r="AD9" s="465"/>
      <c r="AE9" s="465"/>
      <c r="AF9" s="465"/>
      <c r="AG9" s="465"/>
      <c r="AH9" s="465"/>
      <c r="AI9" s="465"/>
      <c r="AJ9" s="465"/>
      <c r="AK9" s="465"/>
      <c r="AL9" s="528"/>
      <c r="AM9" s="454" t="s">
        <v>98</v>
      </c>
      <c r="AN9" s="359"/>
      <c r="AO9" s="359"/>
      <c r="AP9" s="359"/>
      <c r="AQ9" s="359"/>
      <c r="AR9" s="359"/>
      <c r="AS9" s="359"/>
      <c r="AT9" s="360"/>
      <c r="AU9" s="442" t="s">
        <v>99</v>
      </c>
      <c r="AV9" s="443"/>
      <c r="AW9" s="443"/>
      <c r="AX9" s="443"/>
      <c r="AY9" s="365" t="s">
        <v>100</v>
      </c>
      <c r="AZ9" s="366"/>
      <c r="BA9" s="366"/>
      <c r="BB9" s="366"/>
      <c r="BC9" s="366"/>
      <c r="BD9" s="366"/>
      <c r="BE9" s="366"/>
      <c r="BF9" s="366"/>
      <c r="BG9" s="366"/>
      <c r="BH9" s="366"/>
      <c r="BI9" s="366"/>
      <c r="BJ9" s="366"/>
      <c r="BK9" s="366"/>
      <c r="BL9" s="366"/>
      <c r="BM9" s="367"/>
      <c r="BN9" s="385">
        <v>13752</v>
      </c>
      <c r="BO9" s="386"/>
      <c r="BP9" s="386"/>
      <c r="BQ9" s="386"/>
      <c r="BR9" s="386"/>
      <c r="BS9" s="386"/>
      <c r="BT9" s="386"/>
      <c r="BU9" s="387"/>
      <c r="BV9" s="385">
        <v>-106299</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15.4</v>
      </c>
      <c r="CU9" s="356"/>
      <c r="CV9" s="356"/>
      <c r="CW9" s="356"/>
      <c r="CX9" s="356"/>
      <c r="CY9" s="356"/>
      <c r="CZ9" s="356"/>
      <c r="DA9" s="357"/>
      <c r="DB9" s="355">
        <v>15.4</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38370</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38113</v>
      </c>
      <c r="BO10" s="386"/>
      <c r="BP10" s="386"/>
      <c r="BQ10" s="386"/>
      <c r="BR10" s="386"/>
      <c r="BS10" s="386"/>
      <c r="BT10" s="386"/>
      <c r="BU10" s="387"/>
      <c r="BV10" s="385">
        <v>91181</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99</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x14ac:dyDescent="0.15">
      <c r="A12" s="140"/>
      <c r="B12" s="497" t="s">
        <v>113</v>
      </c>
      <c r="C12" s="498"/>
      <c r="D12" s="498"/>
      <c r="E12" s="498"/>
      <c r="F12" s="498"/>
      <c r="G12" s="498"/>
      <c r="H12" s="498"/>
      <c r="I12" s="498"/>
      <c r="J12" s="498"/>
      <c r="K12" s="499"/>
      <c r="L12" s="506" t="s">
        <v>114</v>
      </c>
      <c r="M12" s="507"/>
      <c r="N12" s="507"/>
      <c r="O12" s="507"/>
      <c r="P12" s="507"/>
      <c r="Q12" s="508"/>
      <c r="R12" s="509">
        <v>35245</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400000</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122</v>
      </c>
      <c r="N13" s="484"/>
      <c r="O13" s="484"/>
      <c r="P13" s="484"/>
      <c r="Q13" s="485"/>
      <c r="R13" s="486">
        <v>35071</v>
      </c>
      <c r="S13" s="487"/>
      <c r="T13" s="487"/>
      <c r="U13" s="487"/>
      <c r="V13" s="488"/>
      <c r="W13" s="474" t="s">
        <v>123</v>
      </c>
      <c r="X13" s="398"/>
      <c r="Y13" s="398"/>
      <c r="Z13" s="398"/>
      <c r="AA13" s="398"/>
      <c r="AB13" s="399"/>
      <c r="AC13" s="361">
        <v>3570</v>
      </c>
      <c r="AD13" s="362"/>
      <c r="AE13" s="362"/>
      <c r="AF13" s="362"/>
      <c r="AG13" s="363"/>
      <c r="AH13" s="361">
        <v>3710</v>
      </c>
      <c r="AI13" s="362"/>
      <c r="AJ13" s="362"/>
      <c r="AK13" s="362"/>
      <c r="AL13" s="364"/>
      <c r="AM13" s="454" t="s">
        <v>124</v>
      </c>
      <c r="AN13" s="359"/>
      <c r="AO13" s="359"/>
      <c r="AP13" s="359"/>
      <c r="AQ13" s="359"/>
      <c r="AR13" s="359"/>
      <c r="AS13" s="359"/>
      <c r="AT13" s="360"/>
      <c r="AU13" s="442" t="s">
        <v>118</v>
      </c>
      <c r="AV13" s="443"/>
      <c r="AW13" s="443"/>
      <c r="AX13" s="443"/>
      <c r="AY13" s="365" t="s">
        <v>125</v>
      </c>
      <c r="AZ13" s="366"/>
      <c r="BA13" s="366"/>
      <c r="BB13" s="366"/>
      <c r="BC13" s="366"/>
      <c r="BD13" s="366"/>
      <c r="BE13" s="366"/>
      <c r="BF13" s="366"/>
      <c r="BG13" s="366"/>
      <c r="BH13" s="366"/>
      <c r="BI13" s="366"/>
      <c r="BJ13" s="366"/>
      <c r="BK13" s="366"/>
      <c r="BL13" s="366"/>
      <c r="BM13" s="367"/>
      <c r="BN13" s="385">
        <v>-348135</v>
      </c>
      <c r="BO13" s="386"/>
      <c r="BP13" s="386"/>
      <c r="BQ13" s="386"/>
      <c r="BR13" s="386"/>
      <c r="BS13" s="386"/>
      <c r="BT13" s="386"/>
      <c r="BU13" s="387"/>
      <c r="BV13" s="385">
        <v>-15118</v>
      </c>
      <c r="BW13" s="386"/>
      <c r="BX13" s="386"/>
      <c r="BY13" s="386"/>
      <c r="BZ13" s="386"/>
      <c r="CA13" s="386"/>
      <c r="CB13" s="386"/>
      <c r="CC13" s="387"/>
      <c r="CD13" s="394" t="s">
        <v>126</v>
      </c>
      <c r="CE13" s="395"/>
      <c r="CF13" s="395"/>
      <c r="CG13" s="395"/>
      <c r="CH13" s="395"/>
      <c r="CI13" s="395"/>
      <c r="CJ13" s="395"/>
      <c r="CK13" s="395"/>
      <c r="CL13" s="395"/>
      <c r="CM13" s="395"/>
      <c r="CN13" s="395"/>
      <c r="CO13" s="395"/>
      <c r="CP13" s="395"/>
      <c r="CQ13" s="395"/>
      <c r="CR13" s="395"/>
      <c r="CS13" s="396"/>
      <c r="CT13" s="355">
        <v>11.8</v>
      </c>
      <c r="CU13" s="356"/>
      <c r="CV13" s="356"/>
      <c r="CW13" s="356"/>
      <c r="CX13" s="356"/>
      <c r="CY13" s="356"/>
      <c r="CZ13" s="356"/>
      <c r="DA13" s="357"/>
      <c r="DB13" s="355">
        <v>12.6</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127</v>
      </c>
      <c r="M14" s="515"/>
      <c r="N14" s="515"/>
      <c r="O14" s="515"/>
      <c r="P14" s="515"/>
      <c r="Q14" s="516"/>
      <c r="R14" s="486">
        <v>35931</v>
      </c>
      <c r="S14" s="487"/>
      <c r="T14" s="487"/>
      <c r="U14" s="487"/>
      <c r="V14" s="488"/>
      <c r="W14" s="489"/>
      <c r="X14" s="401"/>
      <c r="Y14" s="401"/>
      <c r="Z14" s="401"/>
      <c r="AA14" s="401"/>
      <c r="AB14" s="402"/>
      <c r="AC14" s="479">
        <v>21.2</v>
      </c>
      <c r="AD14" s="480"/>
      <c r="AE14" s="480"/>
      <c r="AF14" s="480"/>
      <c r="AG14" s="481"/>
      <c r="AH14" s="479">
        <v>20.6</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128</v>
      </c>
      <c r="CE14" s="392"/>
      <c r="CF14" s="392"/>
      <c r="CG14" s="392"/>
      <c r="CH14" s="392"/>
      <c r="CI14" s="392"/>
      <c r="CJ14" s="392"/>
      <c r="CK14" s="392"/>
      <c r="CL14" s="392"/>
      <c r="CM14" s="392"/>
      <c r="CN14" s="392"/>
      <c r="CO14" s="392"/>
      <c r="CP14" s="392"/>
      <c r="CQ14" s="392"/>
      <c r="CR14" s="392"/>
      <c r="CS14" s="393"/>
      <c r="CT14" s="490">
        <v>87.4</v>
      </c>
      <c r="CU14" s="458"/>
      <c r="CV14" s="458"/>
      <c r="CW14" s="458"/>
      <c r="CX14" s="458"/>
      <c r="CY14" s="458"/>
      <c r="CZ14" s="458"/>
      <c r="DA14" s="459"/>
      <c r="DB14" s="490">
        <v>87.9</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122</v>
      </c>
      <c r="N15" s="484"/>
      <c r="O15" s="484"/>
      <c r="P15" s="484"/>
      <c r="Q15" s="485"/>
      <c r="R15" s="486">
        <v>35783</v>
      </c>
      <c r="S15" s="487"/>
      <c r="T15" s="487"/>
      <c r="U15" s="487"/>
      <c r="V15" s="488"/>
      <c r="W15" s="474" t="s">
        <v>129</v>
      </c>
      <c r="X15" s="398"/>
      <c r="Y15" s="398"/>
      <c r="Z15" s="398"/>
      <c r="AA15" s="398"/>
      <c r="AB15" s="399"/>
      <c r="AC15" s="361">
        <v>3139</v>
      </c>
      <c r="AD15" s="362"/>
      <c r="AE15" s="362"/>
      <c r="AF15" s="362"/>
      <c r="AG15" s="363"/>
      <c r="AH15" s="361">
        <v>3588</v>
      </c>
      <c r="AI15" s="362"/>
      <c r="AJ15" s="362"/>
      <c r="AK15" s="362"/>
      <c r="AL15" s="364"/>
      <c r="AM15" s="454"/>
      <c r="AN15" s="359"/>
      <c r="AO15" s="359"/>
      <c r="AP15" s="359"/>
      <c r="AQ15" s="359"/>
      <c r="AR15" s="359"/>
      <c r="AS15" s="359"/>
      <c r="AT15" s="360"/>
      <c r="AU15" s="442"/>
      <c r="AV15" s="443"/>
      <c r="AW15" s="443"/>
      <c r="AX15" s="443"/>
      <c r="AY15" s="377" t="s">
        <v>130</v>
      </c>
      <c r="AZ15" s="378"/>
      <c r="BA15" s="378"/>
      <c r="BB15" s="378"/>
      <c r="BC15" s="378"/>
      <c r="BD15" s="378"/>
      <c r="BE15" s="378"/>
      <c r="BF15" s="378"/>
      <c r="BG15" s="378"/>
      <c r="BH15" s="378"/>
      <c r="BI15" s="378"/>
      <c r="BJ15" s="378"/>
      <c r="BK15" s="378"/>
      <c r="BL15" s="378"/>
      <c r="BM15" s="379"/>
      <c r="BN15" s="380">
        <v>3344396</v>
      </c>
      <c r="BO15" s="381"/>
      <c r="BP15" s="381"/>
      <c r="BQ15" s="381"/>
      <c r="BR15" s="381"/>
      <c r="BS15" s="381"/>
      <c r="BT15" s="381"/>
      <c r="BU15" s="382"/>
      <c r="BV15" s="380">
        <v>3361415</v>
      </c>
      <c r="BW15" s="381"/>
      <c r="BX15" s="381"/>
      <c r="BY15" s="381"/>
      <c r="BZ15" s="381"/>
      <c r="CA15" s="381"/>
      <c r="CB15" s="381"/>
      <c r="CC15" s="382"/>
      <c r="CD15" s="491" t="s">
        <v>131</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132</v>
      </c>
      <c r="M16" s="477"/>
      <c r="N16" s="477"/>
      <c r="O16" s="477"/>
      <c r="P16" s="477"/>
      <c r="Q16" s="478"/>
      <c r="R16" s="471" t="s">
        <v>133</v>
      </c>
      <c r="S16" s="472"/>
      <c r="T16" s="472"/>
      <c r="U16" s="472"/>
      <c r="V16" s="473"/>
      <c r="W16" s="489"/>
      <c r="X16" s="401"/>
      <c r="Y16" s="401"/>
      <c r="Z16" s="401"/>
      <c r="AA16" s="401"/>
      <c r="AB16" s="402"/>
      <c r="AC16" s="479">
        <v>18.600000000000001</v>
      </c>
      <c r="AD16" s="480"/>
      <c r="AE16" s="480"/>
      <c r="AF16" s="480"/>
      <c r="AG16" s="481"/>
      <c r="AH16" s="479">
        <v>20</v>
      </c>
      <c r="AI16" s="480"/>
      <c r="AJ16" s="480"/>
      <c r="AK16" s="480"/>
      <c r="AL16" s="482"/>
      <c r="AM16" s="454"/>
      <c r="AN16" s="359"/>
      <c r="AO16" s="359"/>
      <c r="AP16" s="359"/>
      <c r="AQ16" s="359"/>
      <c r="AR16" s="359"/>
      <c r="AS16" s="359"/>
      <c r="AT16" s="360"/>
      <c r="AU16" s="442"/>
      <c r="AV16" s="443"/>
      <c r="AW16" s="443"/>
      <c r="AX16" s="443"/>
      <c r="AY16" s="365" t="s">
        <v>134</v>
      </c>
      <c r="AZ16" s="366"/>
      <c r="BA16" s="366"/>
      <c r="BB16" s="366"/>
      <c r="BC16" s="366"/>
      <c r="BD16" s="366"/>
      <c r="BE16" s="366"/>
      <c r="BF16" s="366"/>
      <c r="BG16" s="366"/>
      <c r="BH16" s="366"/>
      <c r="BI16" s="366"/>
      <c r="BJ16" s="366"/>
      <c r="BK16" s="366"/>
      <c r="BL16" s="366"/>
      <c r="BM16" s="367"/>
      <c r="BN16" s="385">
        <v>9642735</v>
      </c>
      <c r="BO16" s="386"/>
      <c r="BP16" s="386"/>
      <c r="BQ16" s="386"/>
      <c r="BR16" s="386"/>
      <c r="BS16" s="386"/>
      <c r="BT16" s="386"/>
      <c r="BU16" s="387"/>
      <c r="BV16" s="385">
        <v>9521100</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135</v>
      </c>
      <c r="N17" s="469"/>
      <c r="O17" s="469"/>
      <c r="P17" s="469"/>
      <c r="Q17" s="470"/>
      <c r="R17" s="471" t="s">
        <v>136</v>
      </c>
      <c r="S17" s="472"/>
      <c r="T17" s="472"/>
      <c r="U17" s="472"/>
      <c r="V17" s="473"/>
      <c r="W17" s="474" t="s">
        <v>137</v>
      </c>
      <c r="X17" s="398"/>
      <c r="Y17" s="398"/>
      <c r="Z17" s="398"/>
      <c r="AA17" s="398"/>
      <c r="AB17" s="399"/>
      <c r="AC17" s="361">
        <v>10136</v>
      </c>
      <c r="AD17" s="362"/>
      <c r="AE17" s="362"/>
      <c r="AF17" s="362"/>
      <c r="AG17" s="363"/>
      <c r="AH17" s="361">
        <v>10684</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4223510</v>
      </c>
      <c r="BO17" s="386"/>
      <c r="BP17" s="386"/>
      <c r="BQ17" s="386"/>
      <c r="BR17" s="386"/>
      <c r="BS17" s="386"/>
      <c r="BT17" s="386"/>
      <c r="BU17" s="387"/>
      <c r="BV17" s="385">
        <v>4262764</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139</v>
      </c>
      <c r="C18" s="448"/>
      <c r="D18" s="448"/>
      <c r="E18" s="449"/>
      <c r="F18" s="449"/>
      <c r="G18" s="449"/>
      <c r="H18" s="449"/>
      <c r="I18" s="449"/>
      <c r="J18" s="449"/>
      <c r="K18" s="449"/>
      <c r="L18" s="450">
        <v>132.68</v>
      </c>
      <c r="M18" s="450"/>
      <c r="N18" s="450"/>
      <c r="O18" s="450"/>
      <c r="P18" s="450"/>
      <c r="Q18" s="450"/>
      <c r="R18" s="451"/>
      <c r="S18" s="451"/>
      <c r="T18" s="451"/>
      <c r="U18" s="451"/>
      <c r="V18" s="452"/>
      <c r="W18" s="466"/>
      <c r="X18" s="467"/>
      <c r="Y18" s="467"/>
      <c r="Z18" s="467"/>
      <c r="AA18" s="467"/>
      <c r="AB18" s="475"/>
      <c r="AC18" s="349">
        <v>60.2</v>
      </c>
      <c r="AD18" s="350"/>
      <c r="AE18" s="350"/>
      <c r="AF18" s="350"/>
      <c r="AG18" s="453"/>
      <c r="AH18" s="349">
        <v>59.4</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10819737</v>
      </c>
      <c r="BO18" s="386"/>
      <c r="BP18" s="386"/>
      <c r="BQ18" s="386"/>
      <c r="BR18" s="386"/>
      <c r="BS18" s="386"/>
      <c r="BT18" s="386"/>
      <c r="BU18" s="387"/>
      <c r="BV18" s="385">
        <v>10973109</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141</v>
      </c>
      <c r="C19" s="448"/>
      <c r="D19" s="448"/>
      <c r="E19" s="449"/>
      <c r="F19" s="449"/>
      <c r="G19" s="449"/>
      <c r="H19" s="449"/>
      <c r="I19" s="449"/>
      <c r="J19" s="449"/>
      <c r="K19" s="449"/>
      <c r="L19" s="455">
        <v>263</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13201500</v>
      </c>
      <c r="BO19" s="386"/>
      <c r="BP19" s="386"/>
      <c r="BQ19" s="386"/>
      <c r="BR19" s="386"/>
      <c r="BS19" s="386"/>
      <c r="BT19" s="386"/>
      <c r="BU19" s="387"/>
      <c r="BV19" s="385">
        <v>13090776</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143</v>
      </c>
      <c r="C20" s="448"/>
      <c r="D20" s="448"/>
      <c r="E20" s="449"/>
      <c r="F20" s="449"/>
      <c r="G20" s="449"/>
      <c r="H20" s="449"/>
      <c r="I20" s="449"/>
      <c r="J20" s="449"/>
      <c r="K20" s="449"/>
      <c r="L20" s="455">
        <v>14995</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21611041</v>
      </c>
      <c r="BO23" s="386"/>
      <c r="BP23" s="386"/>
      <c r="BQ23" s="386"/>
      <c r="BR23" s="386"/>
      <c r="BS23" s="386"/>
      <c r="BT23" s="386"/>
      <c r="BU23" s="387"/>
      <c r="BV23" s="385">
        <v>21726655</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152</v>
      </c>
      <c r="F24" s="359"/>
      <c r="G24" s="359"/>
      <c r="H24" s="359"/>
      <c r="I24" s="359"/>
      <c r="J24" s="359"/>
      <c r="K24" s="360"/>
      <c r="L24" s="361">
        <v>1</v>
      </c>
      <c r="M24" s="362"/>
      <c r="N24" s="362"/>
      <c r="O24" s="362"/>
      <c r="P24" s="363"/>
      <c r="Q24" s="361">
        <v>8550</v>
      </c>
      <c r="R24" s="362"/>
      <c r="S24" s="362"/>
      <c r="T24" s="362"/>
      <c r="U24" s="362"/>
      <c r="V24" s="363"/>
      <c r="W24" s="427"/>
      <c r="X24" s="418"/>
      <c r="Y24" s="419"/>
      <c r="Z24" s="358" t="s">
        <v>153</v>
      </c>
      <c r="AA24" s="359"/>
      <c r="AB24" s="359"/>
      <c r="AC24" s="359"/>
      <c r="AD24" s="359"/>
      <c r="AE24" s="359"/>
      <c r="AF24" s="359"/>
      <c r="AG24" s="360"/>
      <c r="AH24" s="361">
        <v>299</v>
      </c>
      <c r="AI24" s="362"/>
      <c r="AJ24" s="362"/>
      <c r="AK24" s="362"/>
      <c r="AL24" s="363"/>
      <c r="AM24" s="361">
        <v>956202</v>
      </c>
      <c r="AN24" s="362"/>
      <c r="AO24" s="362"/>
      <c r="AP24" s="362"/>
      <c r="AQ24" s="362"/>
      <c r="AR24" s="363"/>
      <c r="AS24" s="361">
        <v>3198</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18612633</v>
      </c>
      <c r="BO24" s="386"/>
      <c r="BP24" s="386"/>
      <c r="BQ24" s="386"/>
      <c r="BR24" s="386"/>
      <c r="BS24" s="386"/>
      <c r="BT24" s="386"/>
      <c r="BU24" s="387"/>
      <c r="BV24" s="385">
        <v>18265096</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155</v>
      </c>
      <c r="F25" s="359"/>
      <c r="G25" s="359"/>
      <c r="H25" s="359"/>
      <c r="I25" s="359"/>
      <c r="J25" s="359"/>
      <c r="K25" s="360"/>
      <c r="L25" s="361">
        <v>1</v>
      </c>
      <c r="M25" s="362"/>
      <c r="N25" s="362"/>
      <c r="O25" s="362"/>
      <c r="P25" s="363"/>
      <c r="Q25" s="361">
        <v>6630</v>
      </c>
      <c r="R25" s="362"/>
      <c r="S25" s="362"/>
      <c r="T25" s="362"/>
      <c r="U25" s="362"/>
      <c r="V25" s="363"/>
      <c r="W25" s="427"/>
      <c r="X25" s="418"/>
      <c r="Y25" s="419"/>
      <c r="Z25" s="358" t="s">
        <v>156</v>
      </c>
      <c r="AA25" s="359"/>
      <c r="AB25" s="359"/>
      <c r="AC25" s="359"/>
      <c r="AD25" s="359"/>
      <c r="AE25" s="359"/>
      <c r="AF25" s="359"/>
      <c r="AG25" s="360"/>
      <c r="AH25" s="361" t="s">
        <v>120</v>
      </c>
      <c r="AI25" s="362"/>
      <c r="AJ25" s="362"/>
      <c r="AK25" s="362"/>
      <c r="AL25" s="363"/>
      <c r="AM25" s="361" t="s">
        <v>120</v>
      </c>
      <c r="AN25" s="362"/>
      <c r="AO25" s="362"/>
      <c r="AP25" s="362"/>
      <c r="AQ25" s="362"/>
      <c r="AR25" s="363"/>
      <c r="AS25" s="361" t="s">
        <v>120</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3249612</v>
      </c>
      <c r="BO25" s="381"/>
      <c r="BP25" s="381"/>
      <c r="BQ25" s="381"/>
      <c r="BR25" s="381"/>
      <c r="BS25" s="381"/>
      <c r="BT25" s="381"/>
      <c r="BU25" s="382"/>
      <c r="BV25" s="380">
        <v>2602186</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158</v>
      </c>
      <c r="F26" s="359"/>
      <c r="G26" s="359"/>
      <c r="H26" s="359"/>
      <c r="I26" s="359"/>
      <c r="J26" s="359"/>
      <c r="K26" s="360"/>
      <c r="L26" s="361">
        <v>1</v>
      </c>
      <c r="M26" s="362"/>
      <c r="N26" s="362"/>
      <c r="O26" s="362"/>
      <c r="P26" s="363"/>
      <c r="Q26" s="361">
        <v>5530</v>
      </c>
      <c r="R26" s="362"/>
      <c r="S26" s="362"/>
      <c r="T26" s="362"/>
      <c r="U26" s="362"/>
      <c r="V26" s="363"/>
      <c r="W26" s="427"/>
      <c r="X26" s="418"/>
      <c r="Y26" s="419"/>
      <c r="Z26" s="358" t="s">
        <v>159</v>
      </c>
      <c r="AA26" s="440"/>
      <c r="AB26" s="440"/>
      <c r="AC26" s="440"/>
      <c r="AD26" s="440"/>
      <c r="AE26" s="440"/>
      <c r="AF26" s="440"/>
      <c r="AG26" s="441"/>
      <c r="AH26" s="361">
        <v>11</v>
      </c>
      <c r="AI26" s="362"/>
      <c r="AJ26" s="362"/>
      <c r="AK26" s="362"/>
      <c r="AL26" s="363"/>
      <c r="AM26" s="361">
        <v>34298</v>
      </c>
      <c r="AN26" s="362"/>
      <c r="AO26" s="362"/>
      <c r="AP26" s="362"/>
      <c r="AQ26" s="362"/>
      <c r="AR26" s="363"/>
      <c r="AS26" s="361">
        <v>3118</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161</v>
      </c>
      <c r="F27" s="359"/>
      <c r="G27" s="359"/>
      <c r="H27" s="359"/>
      <c r="I27" s="359"/>
      <c r="J27" s="359"/>
      <c r="K27" s="360"/>
      <c r="L27" s="361">
        <v>1</v>
      </c>
      <c r="M27" s="362"/>
      <c r="N27" s="362"/>
      <c r="O27" s="362"/>
      <c r="P27" s="363"/>
      <c r="Q27" s="361">
        <v>3980</v>
      </c>
      <c r="R27" s="362"/>
      <c r="S27" s="362"/>
      <c r="T27" s="362"/>
      <c r="U27" s="362"/>
      <c r="V27" s="363"/>
      <c r="W27" s="427"/>
      <c r="X27" s="418"/>
      <c r="Y27" s="419"/>
      <c r="Z27" s="358" t="s">
        <v>162</v>
      </c>
      <c r="AA27" s="359"/>
      <c r="AB27" s="359"/>
      <c r="AC27" s="359"/>
      <c r="AD27" s="359"/>
      <c r="AE27" s="359"/>
      <c r="AF27" s="359"/>
      <c r="AG27" s="360"/>
      <c r="AH27" s="361">
        <v>7</v>
      </c>
      <c r="AI27" s="362"/>
      <c r="AJ27" s="362"/>
      <c r="AK27" s="362"/>
      <c r="AL27" s="363"/>
      <c r="AM27" s="361">
        <v>24704</v>
      </c>
      <c r="AN27" s="362"/>
      <c r="AO27" s="362"/>
      <c r="AP27" s="362"/>
      <c r="AQ27" s="362"/>
      <c r="AR27" s="363"/>
      <c r="AS27" s="361">
        <v>3529</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v>239539</v>
      </c>
      <c r="BO27" s="389"/>
      <c r="BP27" s="389"/>
      <c r="BQ27" s="389"/>
      <c r="BR27" s="389"/>
      <c r="BS27" s="389"/>
      <c r="BT27" s="389"/>
      <c r="BU27" s="390"/>
      <c r="BV27" s="388">
        <v>239464</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164</v>
      </c>
      <c r="F28" s="359"/>
      <c r="G28" s="359"/>
      <c r="H28" s="359"/>
      <c r="I28" s="359"/>
      <c r="J28" s="359"/>
      <c r="K28" s="360"/>
      <c r="L28" s="361">
        <v>1</v>
      </c>
      <c r="M28" s="362"/>
      <c r="N28" s="362"/>
      <c r="O28" s="362"/>
      <c r="P28" s="363"/>
      <c r="Q28" s="361">
        <v>3250</v>
      </c>
      <c r="R28" s="362"/>
      <c r="S28" s="362"/>
      <c r="T28" s="362"/>
      <c r="U28" s="362"/>
      <c r="V28" s="363"/>
      <c r="W28" s="427"/>
      <c r="X28" s="418"/>
      <c r="Y28" s="419"/>
      <c r="Z28" s="358" t="s">
        <v>165</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2618316</v>
      </c>
      <c r="BO28" s="381"/>
      <c r="BP28" s="381"/>
      <c r="BQ28" s="381"/>
      <c r="BR28" s="381"/>
      <c r="BS28" s="381"/>
      <c r="BT28" s="381"/>
      <c r="BU28" s="382"/>
      <c r="BV28" s="380">
        <v>2980203</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168</v>
      </c>
      <c r="F29" s="359"/>
      <c r="G29" s="359"/>
      <c r="H29" s="359"/>
      <c r="I29" s="359"/>
      <c r="J29" s="359"/>
      <c r="K29" s="360"/>
      <c r="L29" s="361">
        <v>14</v>
      </c>
      <c r="M29" s="362"/>
      <c r="N29" s="362"/>
      <c r="O29" s="362"/>
      <c r="P29" s="363"/>
      <c r="Q29" s="361">
        <v>2990</v>
      </c>
      <c r="R29" s="362"/>
      <c r="S29" s="362"/>
      <c r="T29" s="362"/>
      <c r="U29" s="362"/>
      <c r="V29" s="363"/>
      <c r="W29" s="428"/>
      <c r="X29" s="429"/>
      <c r="Y29" s="430"/>
      <c r="Z29" s="358" t="s">
        <v>169</v>
      </c>
      <c r="AA29" s="359"/>
      <c r="AB29" s="359"/>
      <c r="AC29" s="359"/>
      <c r="AD29" s="359"/>
      <c r="AE29" s="359"/>
      <c r="AF29" s="359"/>
      <c r="AG29" s="360"/>
      <c r="AH29" s="361">
        <v>306</v>
      </c>
      <c r="AI29" s="362"/>
      <c r="AJ29" s="362"/>
      <c r="AK29" s="362"/>
      <c r="AL29" s="363"/>
      <c r="AM29" s="361">
        <v>980906</v>
      </c>
      <c r="AN29" s="362"/>
      <c r="AO29" s="362"/>
      <c r="AP29" s="362"/>
      <c r="AQ29" s="362"/>
      <c r="AR29" s="363"/>
      <c r="AS29" s="361">
        <v>3206</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v>715972</v>
      </c>
      <c r="BO29" s="386"/>
      <c r="BP29" s="386"/>
      <c r="BQ29" s="386"/>
      <c r="BR29" s="386"/>
      <c r="BS29" s="386"/>
      <c r="BT29" s="386"/>
      <c r="BU29" s="387"/>
      <c r="BV29" s="385">
        <v>706049</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9">
        <v>97.8</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2115554</v>
      </c>
      <c r="BO30" s="389"/>
      <c r="BP30" s="389"/>
      <c r="BQ30" s="389"/>
      <c r="BR30" s="389"/>
      <c r="BS30" s="389"/>
      <c r="BT30" s="389"/>
      <c r="BU30" s="390"/>
      <c r="BV30" s="388">
        <v>2277696</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7</v>
      </c>
      <c r="AN34" s="345"/>
      <c r="AO34" s="344" t="str">
        <f>IF('各会計、関係団体の財政状況及び健全化判断比率'!B33="","",'各会計、関係団体の財政状況及び健全化判断比率'!B33)</f>
        <v>水道事業会計</v>
      </c>
      <c r="AP34" s="344"/>
      <c r="AQ34" s="344"/>
      <c r="AR34" s="344"/>
      <c r="AS34" s="344"/>
      <c r="AT34" s="344"/>
      <c r="AU34" s="344"/>
      <c r="AV34" s="344"/>
      <c r="AW34" s="344"/>
      <c r="AX34" s="344"/>
      <c r="AY34" s="344"/>
      <c r="AZ34" s="344"/>
      <c r="BA34" s="344"/>
      <c r="BB34" s="344"/>
      <c r="BC34" s="344"/>
      <c r="BD34" s="167"/>
      <c r="BE34" s="345">
        <f>IF(BG34="","",MAX(C34:D43,U34:V43,AM34:AN43)+1)</f>
        <v>9</v>
      </c>
      <c r="BF34" s="345"/>
      <c r="BG34" s="344" t="str">
        <f>IF('各会計、関係団体の財政状況及び健全化判断比率'!B35="","",'各会計、関係団体の財政状況及び健全化判断比率'!B35)</f>
        <v>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15</v>
      </c>
      <c r="BX34" s="345"/>
      <c r="BY34" s="344" t="str">
        <f>IF('各会計、関係団体の財政状況及び健全化判断比率'!B68="","",'各会計、関係団体の財政状況及び健全化判断比率'!B68)</f>
        <v>八幡浜地区施設事務組合（一般会計）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25</v>
      </c>
      <c r="CP34" s="345"/>
      <c r="CQ34" s="344" t="str">
        <f>IF('各会計、関係団体の財政状況及び健全化判断比率'!BS7="","",'各会計、関係団体の財政状況及び健全化判断比率'!BS7)</f>
        <v>宇和海文化都市開発株式会社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f t="shared" ref="AM35:AM43" si="0">IF(AO35="","",AM34+1)</f>
        <v>8</v>
      </c>
      <c r="AN35" s="345"/>
      <c r="AO35" s="344" t="str">
        <f>IF('各会計、関係団体の財政状況及び健全化判断比率'!B34="","",'各会計、関係団体の財政状況及び健全化判断比率'!B34)</f>
        <v>市立八幡浜総合病院事業会計</v>
      </c>
      <c r="AP35" s="344"/>
      <c r="AQ35" s="344"/>
      <c r="AR35" s="344"/>
      <c r="AS35" s="344"/>
      <c r="AT35" s="344"/>
      <c r="AU35" s="344"/>
      <c r="AV35" s="344"/>
      <c r="AW35" s="344"/>
      <c r="AX35" s="344"/>
      <c r="AY35" s="344"/>
      <c r="AZ35" s="344"/>
      <c r="BA35" s="344"/>
      <c r="BB35" s="344"/>
      <c r="BC35" s="344"/>
      <c r="BD35" s="167"/>
      <c r="BE35" s="345">
        <f t="shared" ref="BE35:BE43" si="1">IF(BG35="","",BE34+1)</f>
        <v>10</v>
      </c>
      <c r="BF35" s="345"/>
      <c r="BG35" s="344" t="str">
        <f>IF('各会計、関係団体の財政状況及び健全化判断比率'!B36="","",'各会計、関係団体の財政状況及び健全化判断比率'!B36)</f>
        <v>港湾整備事業特別会計</v>
      </c>
      <c r="BH35" s="344"/>
      <c r="BI35" s="344"/>
      <c r="BJ35" s="344"/>
      <c r="BK35" s="344"/>
      <c r="BL35" s="344"/>
      <c r="BM35" s="344"/>
      <c r="BN35" s="344"/>
      <c r="BO35" s="344"/>
      <c r="BP35" s="344"/>
      <c r="BQ35" s="344"/>
      <c r="BR35" s="344"/>
      <c r="BS35" s="344"/>
      <c r="BT35" s="344"/>
      <c r="BU35" s="344"/>
      <c r="BV35" s="167"/>
      <c r="BW35" s="345">
        <f t="shared" ref="BW35:BW43" si="2">IF(BY35="","",BW34+1)</f>
        <v>16</v>
      </c>
      <c r="BX35" s="345"/>
      <c r="BY35" s="344" t="str">
        <f>IF('各会計、関係団体の財政状況及び健全化判断比率'!B69="","",'各会計、関係団体の財政状況及び健全化判断比率'!B69)</f>
        <v>八幡浜地区施設事務組合（消防事業特別会計）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11</v>
      </c>
      <c r="BF36" s="345"/>
      <c r="BG36" s="344" t="str">
        <f>IF('各会計、関係団体の財政状況及び健全化判断比率'!B37="","",'各会計、関係団体の財政状況及び健全化判断比率'!B37)</f>
        <v>水産物地方卸売市場事業特別会計</v>
      </c>
      <c r="BH36" s="344"/>
      <c r="BI36" s="344"/>
      <c r="BJ36" s="344"/>
      <c r="BK36" s="344"/>
      <c r="BL36" s="344"/>
      <c r="BM36" s="344"/>
      <c r="BN36" s="344"/>
      <c r="BO36" s="344"/>
      <c r="BP36" s="344"/>
      <c r="BQ36" s="344"/>
      <c r="BR36" s="344"/>
      <c r="BS36" s="344"/>
      <c r="BT36" s="344"/>
      <c r="BU36" s="344"/>
      <c r="BV36" s="167"/>
      <c r="BW36" s="345">
        <f t="shared" si="2"/>
        <v>17</v>
      </c>
      <c r="BX36" s="345"/>
      <c r="BY36" s="344" t="str">
        <f>IF('各会計、関係団体の財政状況及び健全化判断比率'!B70="","",'各会計、関係団体の財政状況及び健全化判断比率'!B70)</f>
        <v>八幡浜地区施設事務組合（休日夜間急患センター事業特別会計）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5</v>
      </c>
      <c r="V37" s="345"/>
      <c r="W37" s="344" t="str">
        <f>IF('各会計、関係団体の財政状況及び健全化判断比率'!B31="","",'各会計、関係団体の財政状況及び健全化判断比率'!B31)</f>
        <v>介護サービス事業特別会計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f t="shared" si="1"/>
        <v>12</v>
      </c>
      <c r="BF37" s="345"/>
      <c r="BG37" s="344" t="str">
        <f>IF('各会計、関係団体の財政状況及び健全化判断比率'!B38="","",'各会計、関係団体の財政状況及び健全化判断比率'!B38)</f>
        <v>公共下水道事業特別会計</v>
      </c>
      <c r="BH37" s="344"/>
      <c r="BI37" s="344"/>
      <c r="BJ37" s="344"/>
      <c r="BK37" s="344"/>
      <c r="BL37" s="344"/>
      <c r="BM37" s="344"/>
      <c r="BN37" s="344"/>
      <c r="BO37" s="344"/>
      <c r="BP37" s="344"/>
      <c r="BQ37" s="344"/>
      <c r="BR37" s="344"/>
      <c r="BS37" s="344"/>
      <c r="BT37" s="344"/>
      <c r="BU37" s="344"/>
      <c r="BV37" s="167"/>
      <c r="BW37" s="345">
        <f t="shared" si="2"/>
        <v>18</v>
      </c>
      <c r="BX37" s="345"/>
      <c r="BY37" s="344" t="str">
        <f>IF('各会計、関係団体の財政状況及び健全化判断比率'!B71="","",'各会計、関係団体の財政状況及び健全化判断比率'!B71)</f>
        <v>八幡浜地区施設事務組合（し尿処理事業特別会計）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f t="shared" si="4"/>
        <v>6</v>
      </c>
      <c r="V38" s="345"/>
      <c r="W38" s="344" t="str">
        <f>IF('各会計、関係団体の財政状況及び健全化判断比率'!B32="","",'各会計、関係団体の財政状況及び健全化判断比率'!B32)</f>
        <v>駐車場事業特別会計</v>
      </c>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f t="shared" si="1"/>
        <v>13</v>
      </c>
      <c r="BF38" s="345"/>
      <c r="BG38" s="344" t="str">
        <f>IF('各会計、関係団体の財政状況及び健全化判断比率'!B39="","",'各会計、関係団体の財政状況及び健全化判断比率'!B39)</f>
        <v>小規模下水道事業特別会計</v>
      </c>
      <c r="BH38" s="344"/>
      <c r="BI38" s="344"/>
      <c r="BJ38" s="344"/>
      <c r="BK38" s="344"/>
      <c r="BL38" s="344"/>
      <c r="BM38" s="344"/>
      <c r="BN38" s="344"/>
      <c r="BO38" s="344"/>
      <c r="BP38" s="344"/>
      <c r="BQ38" s="344"/>
      <c r="BR38" s="344"/>
      <c r="BS38" s="344"/>
      <c r="BT38" s="344"/>
      <c r="BU38" s="344"/>
      <c r="BV38" s="167"/>
      <c r="BW38" s="345">
        <f t="shared" si="2"/>
        <v>19</v>
      </c>
      <c r="BX38" s="345"/>
      <c r="BY38" s="344" t="str">
        <f>IF('各会計、関係団体の財政状況及び健全化判断比率'!B72="","",'各会計、関係団体の財政状況及び健全化判断比率'!B72)</f>
        <v>八幡浜地区施設事務組合（特別養護老人ホーム事業特別会計）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f t="shared" si="1"/>
        <v>14</v>
      </c>
      <c r="BF39" s="345"/>
      <c r="BG39" s="344" t="str">
        <f>IF('各会計、関係団体の財政状況及び健全化判断比率'!B40="","",'各会計、関係団体の財政状況及び健全化判断比率'!B40)</f>
        <v>戸別合併処理浄化槽整備事業特別会計</v>
      </c>
      <c r="BH39" s="344"/>
      <c r="BI39" s="344"/>
      <c r="BJ39" s="344"/>
      <c r="BK39" s="344"/>
      <c r="BL39" s="344"/>
      <c r="BM39" s="344"/>
      <c r="BN39" s="344"/>
      <c r="BO39" s="344"/>
      <c r="BP39" s="344"/>
      <c r="BQ39" s="344"/>
      <c r="BR39" s="344"/>
      <c r="BS39" s="344"/>
      <c r="BT39" s="344"/>
      <c r="BU39" s="344"/>
      <c r="BV39" s="167"/>
      <c r="BW39" s="345">
        <f t="shared" si="2"/>
        <v>20</v>
      </c>
      <c r="BX39" s="345"/>
      <c r="BY39" s="344" t="str">
        <f>IF('各会計、関係団体の財政状況及び健全化判断比率'!B73="","",'各会計、関係団体の財政状況及び健全化判断比率'!B73)</f>
        <v>八幡浜・大洲地区広域市町村圏組合（一般会計）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21</v>
      </c>
      <c r="BX40" s="345"/>
      <c r="BY40" s="344" t="str">
        <f>IF('各会計、関係団体の財政状況及び健全化判断比率'!B74="","",'各会計、関係団体の財政状況及び健全化判断比率'!B74)</f>
        <v>八幡浜・大洲地区広域市町村圏組合（八幡浜・大洲地方拠点対策室特別会計）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22</v>
      </c>
      <c r="BX41" s="345"/>
      <c r="BY41" s="344" t="str">
        <f>IF('各会計、関係団体の財政状況及び健全化判断比率'!B75="","",'各会計、関係団体の財政状況及び健全化判断比率'!B75)</f>
        <v>八幡浜・大洲地区広域市町村圏組合（八幡浜・大洲地区ふるさと市町村圏基金特別会計）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23</v>
      </c>
      <c r="BX42" s="345"/>
      <c r="BY42" s="344" t="str">
        <f>IF('各会計、関係団体の財政状況及び健全化判断比率'!B76="","",'各会計、関係団体の財政状況及び健全化判断比率'!B76)</f>
        <v>八幡浜・大洲地区広域市町村圏組合（運動公園特別会計）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24</v>
      </c>
      <c r="BX43" s="345"/>
      <c r="BY43" s="344" t="str">
        <f>IF('各会計、関係団体の財政状況及び健全化判断比率'!B77="","",'各会計、関係団体の財政状況及び健全化判断比率'!B77)</f>
        <v>愛媛地方税滞納整理機構</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531</v>
      </c>
      <c r="G33" s="29" t="s">
        <v>532</v>
      </c>
      <c r="H33" s="29" t="s">
        <v>533</v>
      </c>
      <c r="I33" s="29" t="s">
        <v>534</v>
      </c>
      <c r="J33" s="30" t="s">
        <v>535</v>
      </c>
      <c r="K33" s="22"/>
      <c r="L33" s="22"/>
      <c r="M33" s="22"/>
      <c r="N33" s="22"/>
      <c r="O33" s="22"/>
      <c r="P33" s="22"/>
    </row>
    <row r="34" spans="1:16" ht="39" customHeight="1" x14ac:dyDescent="0.15">
      <c r="A34" s="22"/>
      <c r="B34" s="31"/>
      <c r="C34" s="1154" t="s">
        <v>539</v>
      </c>
      <c r="D34" s="1154"/>
      <c r="E34" s="1155"/>
      <c r="F34" s="32">
        <v>9.73</v>
      </c>
      <c r="G34" s="33">
        <v>12.83</v>
      </c>
      <c r="H34" s="33">
        <v>14.44</v>
      </c>
      <c r="I34" s="33">
        <v>15.33</v>
      </c>
      <c r="J34" s="34">
        <v>18.84</v>
      </c>
      <c r="K34" s="22"/>
      <c r="L34" s="22"/>
      <c r="M34" s="22"/>
      <c r="N34" s="22"/>
      <c r="O34" s="22"/>
      <c r="P34" s="22"/>
    </row>
    <row r="35" spans="1:16" ht="39" customHeight="1" x14ac:dyDescent="0.15">
      <c r="A35" s="22"/>
      <c r="B35" s="35"/>
      <c r="C35" s="1148" t="s">
        <v>540</v>
      </c>
      <c r="D35" s="1149"/>
      <c r="E35" s="1150"/>
      <c r="F35" s="36">
        <v>4.3</v>
      </c>
      <c r="G35" s="37">
        <v>5.44</v>
      </c>
      <c r="H35" s="37">
        <v>6.11</v>
      </c>
      <c r="I35" s="37">
        <v>6.42</v>
      </c>
      <c r="J35" s="38">
        <v>8.27</v>
      </c>
      <c r="K35" s="22"/>
      <c r="L35" s="22"/>
      <c r="M35" s="22"/>
      <c r="N35" s="22"/>
      <c r="O35" s="22"/>
      <c r="P35" s="22"/>
    </row>
    <row r="36" spans="1:16" ht="39" customHeight="1" x14ac:dyDescent="0.15">
      <c r="A36" s="22"/>
      <c r="B36" s="35"/>
      <c r="C36" s="1148" t="s">
        <v>541</v>
      </c>
      <c r="D36" s="1149"/>
      <c r="E36" s="1150"/>
      <c r="F36" s="36">
        <v>2.59</v>
      </c>
      <c r="G36" s="37">
        <v>3.15</v>
      </c>
      <c r="H36" s="37">
        <v>1.57</v>
      </c>
      <c r="I36" s="37">
        <v>0.63</v>
      </c>
      <c r="J36" s="38">
        <v>0.76</v>
      </c>
      <c r="K36" s="22"/>
      <c r="L36" s="22"/>
      <c r="M36" s="22"/>
      <c r="N36" s="22"/>
      <c r="O36" s="22"/>
      <c r="P36" s="22"/>
    </row>
    <row r="37" spans="1:16" ht="39" customHeight="1" x14ac:dyDescent="0.15">
      <c r="A37" s="22"/>
      <c r="B37" s="35"/>
      <c r="C37" s="1148" t="s">
        <v>542</v>
      </c>
      <c r="D37" s="1149"/>
      <c r="E37" s="1150"/>
      <c r="F37" s="36">
        <v>0.54</v>
      </c>
      <c r="G37" s="37">
        <v>0.49</v>
      </c>
      <c r="H37" s="37">
        <v>0.71</v>
      </c>
      <c r="I37" s="37">
        <v>0.6</v>
      </c>
      <c r="J37" s="38">
        <v>0.67</v>
      </c>
      <c r="K37" s="22"/>
      <c r="L37" s="22"/>
      <c r="M37" s="22"/>
      <c r="N37" s="22"/>
      <c r="O37" s="22"/>
      <c r="P37" s="22"/>
    </row>
    <row r="38" spans="1:16" ht="39" customHeight="1" x14ac:dyDescent="0.15">
      <c r="A38" s="22"/>
      <c r="B38" s="35"/>
      <c r="C38" s="1148" t="s">
        <v>543</v>
      </c>
      <c r="D38" s="1149"/>
      <c r="E38" s="1150"/>
      <c r="F38" s="36">
        <v>0.98</v>
      </c>
      <c r="G38" s="37">
        <v>0.43</v>
      </c>
      <c r="H38" s="37">
        <v>0.02</v>
      </c>
      <c r="I38" s="37">
        <v>0</v>
      </c>
      <c r="J38" s="38">
        <v>0.27</v>
      </c>
      <c r="K38" s="22"/>
      <c r="L38" s="22"/>
      <c r="M38" s="22"/>
      <c r="N38" s="22"/>
      <c r="O38" s="22"/>
      <c r="P38" s="22"/>
    </row>
    <row r="39" spans="1:16" ht="39" customHeight="1" x14ac:dyDescent="0.15">
      <c r="A39" s="22"/>
      <c r="B39" s="35"/>
      <c r="C39" s="1148" t="s">
        <v>544</v>
      </c>
      <c r="D39" s="1149"/>
      <c r="E39" s="1150"/>
      <c r="F39" s="36">
        <v>0.09</v>
      </c>
      <c r="G39" s="37">
        <v>0.09</v>
      </c>
      <c r="H39" s="37">
        <v>0.11</v>
      </c>
      <c r="I39" s="37">
        <v>0.08</v>
      </c>
      <c r="J39" s="38">
        <v>0.09</v>
      </c>
      <c r="K39" s="22"/>
      <c r="L39" s="22"/>
      <c r="M39" s="22"/>
      <c r="N39" s="22"/>
      <c r="O39" s="22"/>
      <c r="P39" s="22"/>
    </row>
    <row r="40" spans="1:16" ht="39" customHeight="1" x14ac:dyDescent="0.15">
      <c r="A40" s="22"/>
      <c r="B40" s="35"/>
      <c r="C40" s="1148" t="s">
        <v>545</v>
      </c>
      <c r="D40" s="1149"/>
      <c r="E40" s="1150"/>
      <c r="F40" s="36">
        <v>0</v>
      </c>
      <c r="G40" s="37">
        <v>0</v>
      </c>
      <c r="H40" s="37">
        <v>0</v>
      </c>
      <c r="I40" s="37">
        <v>0.03</v>
      </c>
      <c r="J40" s="38">
        <v>0.02</v>
      </c>
      <c r="K40" s="22"/>
      <c r="L40" s="22"/>
      <c r="M40" s="22"/>
      <c r="N40" s="22"/>
      <c r="O40" s="22"/>
      <c r="P40" s="22"/>
    </row>
    <row r="41" spans="1:16" ht="39" customHeight="1" x14ac:dyDescent="0.15">
      <c r="A41" s="22"/>
      <c r="B41" s="35"/>
      <c r="C41" s="1148" t="s">
        <v>546</v>
      </c>
      <c r="D41" s="1149"/>
      <c r="E41" s="1150"/>
      <c r="F41" s="36">
        <v>0</v>
      </c>
      <c r="G41" s="37">
        <v>0</v>
      </c>
      <c r="H41" s="37">
        <v>0</v>
      </c>
      <c r="I41" s="37">
        <v>0</v>
      </c>
      <c r="J41" s="38">
        <v>0</v>
      </c>
      <c r="K41" s="22"/>
      <c r="L41" s="22"/>
      <c r="M41" s="22"/>
      <c r="N41" s="22"/>
      <c r="O41" s="22"/>
      <c r="P41" s="22"/>
    </row>
    <row r="42" spans="1:16" ht="39" customHeight="1" x14ac:dyDescent="0.15">
      <c r="A42" s="22"/>
      <c r="B42" s="39"/>
      <c r="C42" s="1148" t="s">
        <v>547</v>
      </c>
      <c r="D42" s="1149"/>
      <c r="E42" s="1150"/>
      <c r="F42" s="36" t="s">
        <v>492</v>
      </c>
      <c r="G42" s="37" t="s">
        <v>492</v>
      </c>
      <c r="H42" s="37" t="s">
        <v>492</v>
      </c>
      <c r="I42" s="37" t="s">
        <v>492</v>
      </c>
      <c r="J42" s="38" t="s">
        <v>492</v>
      </c>
      <c r="K42" s="22"/>
      <c r="L42" s="22"/>
      <c r="M42" s="22"/>
      <c r="N42" s="22"/>
      <c r="O42" s="22"/>
      <c r="P42" s="22"/>
    </row>
    <row r="43" spans="1:16" ht="39" customHeight="1" thickBot="1" x14ac:dyDescent="0.2">
      <c r="A43" s="22"/>
      <c r="B43" s="40"/>
      <c r="C43" s="1151" t="s">
        <v>548</v>
      </c>
      <c r="D43" s="1152"/>
      <c r="E43" s="1153"/>
      <c r="F43" s="41">
        <v>0.08</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SheetLayoutView="55" workbookViewId="0">
      <selection activeCell="E46" sqref="E46:J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x14ac:dyDescent="0.15">
      <c r="A45" s="48"/>
      <c r="B45" s="1164" t="s">
        <v>10</v>
      </c>
      <c r="C45" s="1165"/>
      <c r="D45" s="58"/>
      <c r="E45" s="1170" t="s">
        <v>11</v>
      </c>
      <c r="F45" s="1170"/>
      <c r="G45" s="1170"/>
      <c r="H45" s="1170"/>
      <c r="I45" s="1170"/>
      <c r="J45" s="1171"/>
      <c r="K45" s="59">
        <v>2534</v>
      </c>
      <c r="L45" s="60">
        <v>2515</v>
      </c>
      <c r="M45" s="60">
        <v>2395</v>
      </c>
      <c r="N45" s="60">
        <v>2358</v>
      </c>
      <c r="O45" s="61">
        <v>2399</v>
      </c>
      <c r="P45" s="48"/>
      <c r="Q45" s="48"/>
      <c r="R45" s="48"/>
      <c r="S45" s="48"/>
      <c r="T45" s="48"/>
      <c r="U45" s="48"/>
    </row>
    <row r="46" spans="1:21" ht="30.75" customHeight="1" x14ac:dyDescent="0.15">
      <c r="A46" s="48"/>
      <c r="B46" s="1166"/>
      <c r="C46" s="1167"/>
      <c r="D46" s="62"/>
      <c r="E46" s="1158" t="s">
        <v>12</v>
      </c>
      <c r="F46" s="1158"/>
      <c r="G46" s="1158"/>
      <c r="H46" s="1158"/>
      <c r="I46" s="1158"/>
      <c r="J46" s="1159"/>
      <c r="K46" s="63" t="s">
        <v>492</v>
      </c>
      <c r="L46" s="64" t="s">
        <v>492</v>
      </c>
      <c r="M46" s="64" t="s">
        <v>492</v>
      </c>
      <c r="N46" s="64" t="s">
        <v>492</v>
      </c>
      <c r="O46" s="65" t="s">
        <v>492</v>
      </c>
      <c r="P46" s="48"/>
      <c r="Q46" s="48"/>
      <c r="R46" s="48"/>
      <c r="S46" s="48"/>
      <c r="T46" s="48"/>
      <c r="U46" s="48"/>
    </row>
    <row r="47" spans="1:21" ht="30.75" customHeight="1" x14ac:dyDescent="0.15">
      <c r="A47" s="48"/>
      <c r="B47" s="1166"/>
      <c r="C47" s="1167"/>
      <c r="D47" s="62"/>
      <c r="E47" s="1158" t="s">
        <v>13</v>
      </c>
      <c r="F47" s="1158"/>
      <c r="G47" s="1158"/>
      <c r="H47" s="1158"/>
      <c r="I47" s="1158"/>
      <c r="J47" s="1159"/>
      <c r="K47" s="63" t="s">
        <v>492</v>
      </c>
      <c r="L47" s="64" t="s">
        <v>492</v>
      </c>
      <c r="M47" s="64" t="s">
        <v>492</v>
      </c>
      <c r="N47" s="64" t="s">
        <v>492</v>
      </c>
      <c r="O47" s="65" t="s">
        <v>492</v>
      </c>
      <c r="P47" s="48"/>
      <c r="Q47" s="48"/>
      <c r="R47" s="48"/>
      <c r="S47" s="48"/>
      <c r="T47" s="48"/>
      <c r="U47" s="48"/>
    </row>
    <row r="48" spans="1:21" ht="30.75" customHeight="1" x14ac:dyDescent="0.15">
      <c r="A48" s="48"/>
      <c r="B48" s="1166"/>
      <c r="C48" s="1167"/>
      <c r="D48" s="62"/>
      <c r="E48" s="1158" t="s">
        <v>14</v>
      </c>
      <c r="F48" s="1158"/>
      <c r="G48" s="1158"/>
      <c r="H48" s="1158"/>
      <c r="I48" s="1158"/>
      <c r="J48" s="1159"/>
      <c r="K48" s="63">
        <v>634</v>
      </c>
      <c r="L48" s="64">
        <v>907</v>
      </c>
      <c r="M48" s="64">
        <v>1114</v>
      </c>
      <c r="N48" s="64">
        <v>1025</v>
      </c>
      <c r="O48" s="65">
        <v>1072</v>
      </c>
      <c r="P48" s="48"/>
      <c r="Q48" s="48"/>
      <c r="R48" s="48"/>
      <c r="S48" s="48"/>
      <c r="T48" s="48"/>
      <c r="U48" s="48"/>
    </row>
    <row r="49" spans="1:21" ht="30.75" customHeight="1" x14ac:dyDescent="0.15">
      <c r="A49" s="48"/>
      <c r="B49" s="1166"/>
      <c r="C49" s="1167"/>
      <c r="D49" s="62"/>
      <c r="E49" s="1158" t="s">
        <v>15</v>
      </c>
      <c r="F49" s="1158"/>
      <c r="G49" s="1158"/>
      <c r="H49" s="1158"/>
      <c r="I49" s="1158"/>
      <c r="J49" s="1159"/>
      <c r="K49" s="63">
        <v>66</v>
      </c>
      <c r="L49" s="64">
        <v>19</v>
      </c>
      <c r="M49" s="64">
        <v>8</v>
      </c>
      <c r="N49" s="64">
        <v>7</v>
      </c>
      <c r="O49" s="65">
        <v>7</v>
      </c>
      <c r="P49" s="48"/>
      <c r="Q49" s="48"/>
      <c r="R49" s="48"/>
      <c r="S49" s="48"/>
      <c r="T49" s="48"/>
      <c r="U49" s="48"/>
    </row>
    <row r="50" spans="1:21" ht="30.75" customHeight="1" x14ac:dyDescent="0.15">
      <c r="A50" s="48"/>
      <c r="B50" s="1166"/>
      <c r="C50" s="1167"/>
      <c r="D50" s="62"/>
      <c r="E50" s="1158" t="s">
        <v>16</v>
      </c>
      <c r="F50" s="1158"/>
      <c r="G50" s="1158"/>
      <c r="H50" s="1158"/>
      <c r="I50" s="1158"/>
      <c r="J50" s="1159"/>
      <c r="K50" s="63">
        <v>182</v>
      </c>
      <c r="L50" s="64">
        <v>173</v>
      </c>
      <c r="M50" s="64">
        <v>161</v>
      </c>
      <c r="N50" s="64">
        <v>138</v>
      </c>
      <c r="O50" s="65">
        <v>112</v>
      </c>
      <c r="P50" s="48"/>
      <c r="Q50" s="48"/>
      <c r="R50" s="48"/>
      <c r="S50" s="48"/>
      <c r="T50" s="48"/>
      <c r="U50" s="48"/>
    </row>
    <row r="51" spans="1:21" ht="30.75" customHeight="1" x14ac:dyDescent="0.15">
      <c r="A51" s="48"/>
      <c r="B51" s="1168"/>
      <c r="C51" s="1169"/>
      <c r="D51" s="66"/>
      <c r="E51" s="1158" t="s">
        <v>17</v>
      </c>
      <c r="F51" s="1158"/>
      <c r="G51" s="1158"/>
      <c r="H51" s="1158"/>
      <c r="I51" s="1158"/>
      <c r="J51" s="1159"/>
      <c r="K51" s="63" t="s">
        <v>492</v>
      </c>
      <c r="L51" s="64" t="s">
        <v>492</v>
      </c>
      <c r="M51" s="64" t="s">
        <v>492</v>
      </c>
      <c r="N51" s="64" t="s">
        <v>492</v>
      </c>
      <c r="O51" s="65" t="s">
        <v>492</v>
      </c>
      <c r="P51" s="48"/>
      <c r="Q51" s="48"/>
      <c r="R51" s="48"/>
      <c r="S51" s="48"/>
      <c r="T51" s="48"/>
      <c r="U51" s="48"/>
    </row>
    <row r="52" spans="1:21" ht="30.75" customHeight="1" x14ac:dyDescent="0.15">
      <c r="A52" s="48"/>
      <c r="B52" s="1156" t="s">
        <v>18</v>
      </c>
      <c r="C52" s="1157"/>
      <c r="D52" s="66"/>
      <c r="E52" s="1158" t="s">
        <v>19</v>
      </c>
      <c r="F52" s="1158"/>
      <c r="G52" s="1158"/>
      <c r="H52" s="1158"/>
      <c r="I52" s="1158"/>
      <c r="J52" s="1159"/>
      <c r="K52" s="63">
        <v>2298</v>
      </c>
      <c r="L52" s="64">
        <v>2324</v>
      </c>
      <c r="M52" s="64">
        <v>2490</v>
      </c>
      <c r="N52" s="64">
        <v>2428</v>
      </c>
      <c r="O52" s="65">
        <v>2560</v>
      </c>
      <c r="P52" s="48"/>
      <c r="Q52" s="48"/>
      <c r="R52" s="48"/>
      <c r="S52" s="48"/>
      <c r="T52" s="48"/>
      <c r="U52" s="48"/>
    </row>
    <row r="53" spans="1:21" ht="30.75" customHeight="1" thickBot="1" x14ac:dyDescent="0.2">
      <c r="A53" s="48"/>
      <c r="B53" s="1160" t="s">
        <v>20</v>
      </c>
      <c r="C53" s="1161"/>
      <c r="D53" s="67"/>
      <c r="E53" s="1162" t="s">
        <v>21</v>
      </c>
      <c r="F53" s="1162"/>
      <c r="G53" s="1162"/>
      <c r="H53" s="1162"/>
      <c r="I53" s="1162"/>
      <c r="J53" s="1163"/>
      <c r="K53" s="68">
        <v>1118</v>
      </c>
      <c r="L53" s="69">
        <v>1290</v>
      </c>
      <c r="M53" s="69">
        <v>1188</v>
      </c>
      <c r="N53" s="69">
        <v>1100</v>
      </c>
      <c r="O53" s="70">
        <v>1030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P39" sqref="P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531</v>
      </c>
      <c r="J40" s="79" t="s">
        <v>532</v>
      </c>
      <c r="K40" s="79" t="s">
        <v>533</v>
      </c>
      <c r="L40" s="79" t="s">
        <v>534</v>
      </c>
      <c r="M40" s="80" t="s">
        <v>535</v>
      </c>
    </row>
    <row r="41" spans="2:13" ht="27.75" customHeight="1" x14ac:dyDescent="0.15">
      <c r="B41" s="1184" t="s">
        <v>23</v>
      </c>
      <c r="C41" s="1185"/>
      <c r="D41" s="81"/>
      <c r="E41" s="1186" t="s">
        <v>24</v>
      </c>
      <c r="F41" s="1186"/>
      <c r="G41" s="1186"/>
      <c r="H41" s="1187"/>
      <c r="I41" s="82">
        <v>22173</v>
      </c>
      <c r="J41" s="83">
        <v>21529</v>
      </c>
      <c r="K41" s="83">
        <v>21651</v>
      </c>
      <c r="L41" s="83">
        <v>21727</v>
      </c>
      <c r="M41" s="84">
        <v>21611</v>
      </c>
    </row>
    <row r="42" spans="2:13" ht="27.75" customHeight="1" x14ac:dyDescent="0.15">
      <c r="B42" s="1174"/>
      <c r="C42" s="1175"/>
      <c r="D42" s="85"/>
      <c r="E42" s="1178" t="s">
        <v>25</v>
      </c>
      <c r="F42" s="1178"/>
      <c r="G42" s="1178"/>
      <c r="H42" s="1179"/>
      <c r="I42" s="86">
        <v>822</v>
      </c>
      <c r="J42" s="87">
        <v>690</v>
      </c>
      <c r="K42" s="87">
        <v>560</v>
      </c>
      <c r="L42" s="87">
        <v>445</v>
      </c>
      <c r="M42" s="88">
        <v>347</v>
      </c>
    </row>
    <row r="43" spans="2:13" ht="27.75" customHeight="1" x14ac:dyDescent="0.15">
      <c r="B43" s="1174"/>
      <c r="C43" s="1175"/>
      <c r="D43" s="85"/>
      <c r="E43" s="1178" t="s">
        <v>26</v>
      </c>
      <c r="F43" s="1178"/>
      <c r="G43" s="1178"/>
      <c r="H43" s="1179"/>
      <c r="I43" s="86">
        <v>8900</v>
      </c>
      <c r="J43" s="87">
        <v>11375</v>
      </c>
      <c r="K43" s="87">
        <v>12252</v>
      </c>
      <c r="L43" s="87">
        <v>14102</v>
      </c>
      <c r="M43" s="88">
        <v>14372</v>
      </c>
    </row>
    <row r="44" spans="2:13" ht="27.75" customHeight="1" x14ac:dyDescent="0.15">
      <c r="B44" s="1174"/>
      <c r="C44" s="1175"/>
      <c r="D44" s="85"/>
      <c r="E44" s="1178" t="s">
        <v>27</v>
      </c>
      <c r="F44" s="1178"/>
      <c r="G44" s="1178"/>
      <c r="H44" s="1179"/>
      <c r="I44" s="86">
        <v>316</v>
      </c>
      <c r="J44" s="87">
        <v>270</v>
      </c>
      <c r="K44" s="87">
        <v>236</v>
      </c>
      <c r="L44" s="87">
        <v>201</v>
      </c>
      <c r="M44" s="88">
        <v>166</v>
      </c>
    </row>
    <row r="45" spans="2:13" ht="27.75" customHeight="1" x14ac:dyDescent="0.15">
      <c r="B45" s="1174"/>
      <c r="C45" s="1175"/>
      <c r="D45" s="85"/>
      <c r="E45" s="1178" t="s">
        <v>28</v>
      </c>
      <c r="F45" s="1178"/>
      <c r="G45" s="1178"/>
      <c r="H45" s="1179"/>
      <c r="I45" s="86">
        <v>3122</v>
      </c>
      <c r="J45" s="87">
        <v>2891</v>
      </c>
      <c r="K45" s="87">
        <v>2629</v>
      </c>
      <c r="L45" s="87">
        <v>2538</v>
      </c>
      <c r="M45" s="88">
        <v>2292</v>
      </c>
    </row>
    <row r="46" spans="2:13" ht="27.75" customHeight="1" x14ac:dyDescent="0.15">
      <c r="B46" s="1174"/>
      <c r="C46" s="1175"/>
      <c r="D46" s="89"/>
      <c r="E46" s="1178" t="s">
        <v>29</v>
      </c>
      <c r="F46" s="1178"/>
      <c r="G46" s="1178"/>
      <c r="H46" s="1179"/>
      <c r="I46" s="86">
        <v>378</v>
      </c>
      <c r="J46" s="87">
        <v>15</v>
      </c>
      <c r="K46" s="87">
        <v>13</v>
      </c>
      <c r="L46" s="87">
        <v>24</v>
      </c>
      <c r="M46" s="88">
        <v>22</v>
      </c>
    </row>
    <row r="47" spans="2:13" ht="27.75" customHeight="1" x14ac:dyDescent="0.15">
      <c r="B47" s="1174"/>
      <c r="C47" s="1175"/>
      <c r="D47" s="90"/>
      <c r="E47" s="1188" t="s">
        <v>30</v>
      </c>
      <c r="F47" s="1189"/>
      <c r="G47" s="1189"/>
      <c r="H47" s="1190"/>
      <c r="I47" s="86" t="s">
        <v>492</v>
      </c>
      <c r="J47" s="87" t="s">
        <v>492</v>
      </c>
      <c r="K47" s="87" t="s">
        <v>492</v>
      </c>
      <c r="L47" s="87" t="s">
        <v>492</v>
      </c>
      <c r="M47" s="88" t="s">
        <v>492</v>
      </c>
    </row>
    <row r="48" spans="2:13" ht="27.75" customHeight="1" x14ac:dyDescent="0.15">
      <c r="B48" s="1174"/>
      <c r="C48" s="1175"/>
      <c r="D48" s="85"/>
      <c r="E48" s="1178" t="s">
        <v>31</v>
      </c>
      <c r="F48" s="1178"/>
      <c r="G48" s="1178"/>
      <c r="H48" s="1179"/>
      <c r="I48" s="86" t="s">
        <v>492</v>
      </c>
      <c r="J48" s="87" t="s">
        <v>492</v>
      </c>
      <c r="K48" s="87" t="s">
        <v>492</v>
      </c>
      <c r="L48" s="87" t="s">
        <v>492</v>
      </c>
      <c r="M48" s="88" t="s">
        <v>492</v>
      </c>
    </row>
    <row r="49" spans="2:13" ht="27.75" customHeight="1" x14ac:dyDescent="0.15">
      <c r="B49" s="1176"/>
      <c r="C49" s="1177"/>
      <c r="D49" s="85"/>
      <c r="E49" s="1178" t="s">
        <v>32</v>
      </c>
      <c r="F49" s="1178"/>
      <c r="G49" s="1178"/>
      <c r="H49" s="1179"/>
      <c r="I49" s="86" t="s">
        <v>492</v>
      </c>
      <c r="J49" s="87" t="s">
        <v>492</v>
      </c>
      <c r="K49" s="87" t="s">
        <v>492</v>
      </c>
      <c r="L49" s="87" t="s">
        <v>492</v>
      </c>
      <c r="M49" s="88" t="s">
        <v>492</v>
      </c>
    </row>
    <row r="50" spans="2:13" ht="27.75" customHeight="1" x14ac:dyDescent="0.15">
      <c r="B50" s="1172" t="s">
        <v>33</v>
      </c>
      <c r="C50" s="1173"/>
      <c r="D50" s="91"/>
      <c r="E50" s="1178" t="s">
        <v>34</v>
      </c>
      <c r="F50" s="1178"/>
      <c r="G50" s="1178"/>
      <c r="H50" s="1179"/>
      <c r="I50" s="86">
        <v>4257</v>
      </c>
      <c r="J50" s="87">
        <v>4566</v>
      </c>
      <c r="K50" s="87">
        <v>4755</v>
      </c>
      <c r="L50" s="87">
        <v>4792</v>
      </c>
      <c r="M50" s="88">
        <v>4281</v>
      </c>
    </row>
    <row r="51" spans="2:13" ht="27.75" customHeight="1" x14ac:dyDescent="0.15">
      <c r="B51" s="1174"/>
      <c r="C51" s="1175"/>
      <c r="D51" s="85"/>
      <c r="E51" s="1178" t="s">
        <v>35</v>
      </c>
      <c r="F51" s="1178"/>
      <c r="G51" s="1178"/>
      <c r="H51" s="1179"/>
      <c r="I51" s="86">
        <v>3447</v>
      </c>
      <c r="J51" s="87">
        <v>3156</v>
      </c>
      <c r="K51" s="87">
        <v>2556</v>
      </c>
      <c r="L51" s="87">
        <v>2052</v>
      </c>
      <c r="M51" s="88">
        <v>1749</v>
      </c>
    </row>
    <row r="52" spans="2:13" ht="27.75" customHeight="1" x14ac:dyDescent="0.15">
      <c r="B52" s="1176"/>
      <c r="C52" s="1177"/>
      <c r="D52" s="85"/>
      <c r="E52" s="1178" t="s">
        <v>36</v>
      </c>
      <c r="F52" s="1178"/>
      <c r="G52" s="1178"/>
      <c r="H52" s="1179"/>
      <c r="I52" s="86">
        <v>21894</v>
      </c>
      <c r="J52" s="87">
        <v>22352</v>
      </c>
      <c r="K52" s="87">
        <v>23520</v>
      </c>
      <c r="L52" s="87">
        <v>23874</v>
      </c>
      <c r="M52" s="88">
        <v>24723</v>
      </c>
    </row>
    <row r="53" spans="2:13" ht="27.75" customHeight="1" thickBot="1" x14ac:dyDescent="0.2">
      <c r="B53" s="1180" t="s">
        <v>20</v>
      </c>
      <c r="C53" s="1181"/>
      <c r="D53" s="92"/>
      <c r="E53" s="1182" t="s">
        <v>37</v>
      </c>
      <c r="F53" s="1182"/>
      <c r="G53" s="1182"/>
      <c r="H53" s="1183"/>
      <c r="I53" s="93">
        <v>6113</v>
      </c>
      <c r="J53" s="94">
        <v>6696</v>
      </c>
      <c r="K53" s="94">
        <v>6509</v>
      </c>
      <c r="L53" s="94">
        <v>8319</v>
      </c>
      <c r="M53" s="95">
        <v>8059</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election activeCell="I18" sqref="I18"/>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571</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571</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572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573</v>
      </c>
      <c r="I42" s="1201"/>
      <c r="J42" s="1201"/>
      <c r="K42" s="1201"/>
      <c r="L42" s="246"/>
      <c r="M42" s="246"/>
      <c r="N42" s="246"/>
      <c r="O42" s="246"/>
    </row>
    <row r="43" spans="2:17" x14ac:dyDescent="0.15">
      <c r="B43" s="250"/>
      <c r="C43" s="246"/>
      <c r="D43" s="246"/>
      <c r="E43" s="246"/>
      <c r="F43" s="246"/>
      <c r="G43" s="1202" t="s">
        <v>574</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575</v>
      </c>
    </row>
    <row r="50" spans="1:17" x14ac:dyDescent="0.15">
      <c r="B50" s="250"/>
      <c r="C50" s="246"/>
      <c r="D50" s="246"/>
      <c r="E50" s="246"/>
      <c r="F50" s="246"/>
      <c r="G50" s="1212"/>
      <c r="H50" s="1213"/>
      <c r="I50" s="1213"/>
      <c r="J50" s="1214"/>
      <c r="K50" s="1215" t="s">
        <v>531</v>
      </c>
      <c r="L50" s="1215" t="s">
        <v>532</v>
      </c>
      <c r="M50" s="1215" t="s">
        <v>533</v>
      </c>
      <c r="N50" s="1215" t="s">
        <v>534</v>
      </c>
      <c r="O50" s="1215" t="s">
        <v>535</v>
      </c>
    </row>
    <row r="51" spans="1:17" x14ac:dyDescent="0.15">
      <c r="B51" s="250"/>
      <c r="C51" s="246"/>
      <c r="D51" s="246"/>
      <c r="E51" s="246"/>
      <c r="F51" s="246"/>
      <c r="G51" s="1216" t="s">
        <v>576</v>
      </c>
      <c r="H51" s="1217"/>
      <c r="I51" s="1218" t="s">
        <v>577</v>
      </c>
      <c r="J51" s="1218"/>
      <c r="K51" s="1219"/>
      <c r="L51" s="1219"/>
      <c r="M51" s="1219"/>
      <c r="N51" s="1220">
        <v>87.9</v>
      </c>
      <c r="O51" s="1219"/>
    </row>
    <row r="52" spans="1:17" x14ac:dyDescent="0.15">
      <c r="B52" s="250"/>
      <c r="C52" s="246"/>
      <c r="D52" s="246"/>
      <c r="E52" s="246"/>
      <c r="F52" s="246"/>
      <c r="G52" s="1221"/>
      <c r="H52" s="1222"/>
      <c r="I52" s="1223"/>
      <c r="J52" s="1223"/>
      <c r="K52" s="1220"/>
      <c r="L52" s="1220"/>
      <c r="M52" s="1220"/>
      <c r="N52" s="1220"/>
      <c r="O52" s="1220"/>
    </row>
    <row r="53" spans="1:17" x14ac:dyDescent="0.15">
      <c r="A53" s="1224"/>
      <c r="B53" s="250"/>
      <c r="C53" s="246"/>
      <c r="D53" s="246"/>
      <c r="E53" s="246"/>
      <c r="F53" s="246"/>
      <c r="G53" s="1221"/>
      <c r="H53" s="1222"/>
      <c r="I53" s="1225" t="s">
        <v>578</v>
      </c>
      <c r="J53" s="1225"/>
      <c r="K53" s="1226"/>
      <c r="L53" s="1226"/>
      <c r="M53" s="1226"/>
      <c r="N53" s="1227">
        <v>62.9</v>
      </c>
      <c r="O53" s="1226"/>
    </row>
    <row r="54" spans="1:17" x14ac:dyDescent="0.15">
      <c r="A54" s="1224"/>
      <c r="B54" s="250"/>
      <c r="C54" s="246"/>
      <c r="D54" s="246"/>
      <c r="E54" s="246"/>
      <c r="F54" s="246"/>
      <c r="G54" s="1228"/>
      <c r="H54" s="1229"/>
      <c r="I54" s="1225"/>
      <c r="J54" s="1225"/>
      <c r="K54" s="1230"/>
      <c r="L54" s="1230"/>
      <c r="M54" s="1230"/>
      <c r="N54" s="1230"/>
      <c r="O54" s="1230"/>
    </row>
    <row r="55" spans="1:17" x14ac:dyDescent="0.15">
      <c r="A55" s="1224"/>
      <c r="B55" s="250"/>
      <c r="C55" s="246"/>
      <c r="D55" s="246"/>
      <c r="E55" s="246"/>
      <c r="F55" s="246"/>
      <c r="G55" s="1231" t="s">
        <v>579</v>
      </c>
      <c r="H55" s="1232"/>
      <c r="I55" s="1225" t="s">
        <v>577</v>
      </c>
      <c r="J55" s="1225"/>
      <c r="K55" s="1219"/>
      <c r="L55" s="1219"/>
      <c r="M55" s="1219"/>
      <c r="N55" s="1220">
        <v>58.5</v>
      </c>
      <c r="O55" s="1219"/>
    </row>
    <row r="56" spans="1:17" x14ac:dyDescent="0.15">
      <c r="A56" s="1224"/>
      <c r="B56" s="250"/>
      <c r="C56" s="246"/>
      <c r="D56" s="246"/>
      <c r="E56" s="246"/>
      <c r="F56" s="246"/>
      <c r="G56" s="1233"/>
      <c r="H56" s="1234"/>
      <c r="I56" s="1225"/>
      <c r="J56" s="1225"/>
      <c r="K56" s="1220"/>
      <c r="L56" s="1220"/>
      <c r="M56" s="1220"/>
      <c r="N56" s="1220"/>
      <c r="O56" s="1220"/>
    </row>
    <row r="57" spans="1:17" s="1224" customFormat="1" x14ac:dyDescent="0.15">
      <c r="B57" s="1235"/>
      <c r="C57" s="1201"/>
      <c r="D57" s="1201"/>
      <c r="E57" s="1201"/>
      <c r="F57" s="1201"/>
      <c r="G57" s="1233"/>
      <c r="H57" s="1234"/>
      <c r="I57" s="1236" t="s">
        <v>578</v>
      </c>
      <c r="J57" s="1236"/>
      <c r="K57" s="1226"/>
      <c r="L57" s="1226"/>
      <c r="M57" s="1226"/>
      <c r="N57" s="1227">
        <v>52.9</v>
      </c>
      <c r="O57" s="1226"/>
      <c r="P57" s="1237"/>
      <c r="Q57" s="1235"/>
    </row>
    <row r="58" spans="1:17" s="1224" customFormat="1" x14ac:dyDescent="0.15">
      <c r="A58" s="245"/>
      <c r="B58" s="1235"/>
      <c r="C58" s="1201"/>
      <c r="D58" s="1201"/>
      <c r="E58" s="1201"/>
      <c r="F58" s="1201"/>
      <c r="G58" s="1238"/>
      <c r="H58" s="1239"/>
      <c r="I58" s="1236"/>
      <c r="J58" s="1236"/>
      <c r="K58" s="1230"/>
      <c r="L58" s="1230"/>
      <c r="M58" s="1230"/>
      <c r="N58" s="1230"/>
      <c r="O58" s="1230"/>
      <c r="P58" s="1237"/>
      <c r="Q58" s="1235"/>
    </row>
    <row r="59" spans="1:17" s="1224" customFormat="1" x14ac:dyDescent="0.15">
      <c r="A59" s="245"/>
      <c r="B59" s="1235"/>
      <c r="C59" s="1201"/>
      <c r="D59" s="1201"/>
      <c r="E59" s="1201"/>
      <c r="F59" s="1201"/>
      <c r="G59" s="1201"/>
      <c r="H59" s="1201"/>
      <c r="I59" s="1201"/>
      <c r="J59" s="1201"/>
      <c r="K59" s="1240"/>
      <c r="L59" s="1240"/>
      <c r="M59" s="1240"/>
      <c r="N59" s="1240"/>
      <c r="O59" s="1240"/>
      <c r="P59" s="1237"/>
      <c r="Q59" s="1235"/>
    </row>
    <row r="60" spans="1:17" s="1224" customFormat="1" x14ac:dyDescent="0.15">
      <c r="A60" s="245"/>
      <c r="B60" s="1235"/>
      <c r="C60" s="1201"/>
      <c r="D60" s="1201"/>
      <c r="E60" s="1201"/>
      <c r="F60" s="1201"/>
      <c r="G60" s="1201"/>
      <c r="H60" s="1201"/>
      <c r="I60" s="1201"/>
      <c r="J60" s="1201"/>
      <c r="K60" s="1240"/>
      <c r="L60" s="1240"/>
      <c r="M60" s="1240"/>
      <c r="N60" s="1240"/>
      <c r="O60" s="1240"/>
      <c r="P60" s="1237"/>
      <c r="Q60" s="1235"/>
    </row>
    <row r="61" spans="1:17" s="1224"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580</v>
      </c>
      <c r="C63" s="246"/>
      <c r="D63" s="246"/>
      <c r="E63" s="246"/>
      <c r="F63" s="246"/>
      <c r="G63" s="246"/>
      <c r="H63" s="246"/>
      <c r="I63" s="246"/>
      <c r="J63" s="246"/>
      <c r="K63" s="246"/>
      <c r="L63" s="246"/>
      <c r="M63" s="246"/>
      <c r="N63" s="246"/>
      <c r="O63" s="246"/>
    </row>
    <row r="64" spans="1:17" x14ac:dyDescent="0.15">
      <c r="B64" s="250"/>
      <c r="C64" s="246"/>
      <c r="D64" s="246"/>
      <c r="E64" s="246"/>
      <c r="F64" s="246"/>
      <c r="G64" s="1200" t="s">
        <v>573</v>
      </c>
      <c r="I64" s="1201"/>
      <c r="J64" s="1201"/>
      <c r="K64" s="1201"/>
      <c r="L64" s="246"/>
      <c r="M64" s="246"/>
      <c r="N64" s="246"/>
      <c r="O64" s="246"/>
    </row>
    <row r="65" spans="2:30" x14ac:dyDescent="0.15">
      <c r="B65" s="250"/>
      <c r="C65" s="246"/>
      <c r="D65" s="246"/>
      <c r="E65" s="246"/>
      <c r="F65" s="246"/>
      <c r="G65" s="1202" t="s">
        <v>581</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5"/>
      <c r="I70" s="1245"/>
      <c r="J70" s="1246"/>
      <c r="K70" s="1246"/>
      <c r="L70" s="1247"/>
      <c r="M70" s="1246"/>
      <c r="N70" s="1247"/>
      <c r="O70" s="1248"/>
    </row>
    <row r="71" spans="2:30" x14ac:dyDescent="0.15">
      <c r="B71" s="250"/>
      <c r="C71" s="246"/>
      <c r="D71" s="246"/>
      <c r="E71" s="246"/>
      <c r="F71" s="246"/>
      <c r="G71" s="1249" t="s">
        <v>582</v>
      </c>
      <c r="I71" s="1250"/>
      <c r="J71" s="1246"/>
      <c r="K71" s="1246"/>
      <c r="L71" s="1247"/>
      <c r="M71" s="1246"/>
      <c r="N71" s="1247"/>
      <c r="O71" s="1248"/>
    </row>
    <row r="72" spans="2:30" x14ac:dyDescent="0.15">
      <c r="B72" s="250"/>
      <c r="C72" s="246"/>
      <c r="D72" s="246"/>
      <c r="E72" s="246"/>
      <c r="F72" s="246"/>
      <c r="G72" s="1212"/>
      <c r="H72" s="1213"/>
      <c r="I72" s="1213"/>
      <c r="J72" s="1214"/>
      <c r="K72" s="1215" t="s">
        <v>531</v>
      </c>
      <c r="L72" s="1215" t="s">
        <v>532</v>
      </c>
      <c r="M72" s="1215" t="s">
        <v>533</v>
      </c>
      <c r="N72" s="1215" t="s">
        <v>534</v>
      </c>
      <c r="O72" s="1215" t="s">
        <v>535</v>
      </c>
    </row>
    <row r="73" spans="2:30" x14ac:dyDescent="0.15">
      <c r="B73" s="250"/>
      <c r="C73" s="246"/>
      <c r="D73" s="246"/>
      <c r="E73" s="246"/>
      <c r="F73" s="246"/>
      <c r="G73" s="1216" t="s">
        <v>576</v>
      </c>
      <c r="H73" s="1217"/>
      <c r="I73" s="1218" t="s">
        <v>577</v>
      </c>
      <c r="J73" s="1218"/>
      <c r="K73" s="1251">
        <v>64.2</v>
      </c>
      <c r="L73" s="1251">
        <v>70</v>
      </c>
      <c r="M73" s="1220">
        <v>69.5</v>
      </c>
      <c r="N73" s="1220">
        <v>87.9</v>
      </c>
      <c r="O73" s="1220">
        <v>87.4</v>
      </c>
      <c r="S73" s="245">
        <v>9.9</v>
      </c>
    </row>
    <row r="74" spans="2:30" x14ac:dyDescent="0.15">
      <c r="B74" s="250"/>
      <c r="C74" s="246"/>
      <c r="D74" s="246"/>
      <c r="E74" s="246"/>
      <c r="F74" s="246"/>
      <c r="G74" s="1221"/>
      <c r="H74" s="1222"/>
      <c r="I74" s="1223"/>
      <c r="J74" s="1223"/>
      <c r="K74" s="1251"/>
      <c r="L74" s="1251"/>
      <c r="M74" s="1220"/>
      <c r="N74" s="1220"/>
      <c r="O74" s="1220"/>
    </row>
    <row r="75" spans="2:30" x14ac:dyDescent="0.15">
      <c r="B75" s="250"/>
      <c r="C75" s="246"/>
      <c r="D75" s="246"/>
      <c r="E75" s="246"/>
      <c r="F75" s="246"/>
      <c r="G75" s="1221"/>
      <c r="H75" s="1222"/>
      <c r="I75" s="1225" t="s">
        <v>583</v>
      </c>
      <c r="J75" s="1225"/>
      <c r="K75" s="1227">
        <v>11.7</v>
      </c>
      <c r="L75" s="1227">
        <v>12.3</v>
      </c>
      <c r="M75" s="1227">
        <v>12.6</v>
      </c>
      <c r="N75" s="1227">
        <v>12.6</v>
      </c>
      <c r="O75" s="1227">
        <v>11.8</v>
      </c>
      <c r="U75" s="245">
        <v>81.2</v>
      </c>
      <c r="W75" s="245">
        <v>87.2</v>
      </c>
      <c r="Y75" s="245">
        <v>99.8</v>
      </c>
      <c r="AA75" s="245">
        <v>109.5</v>
      </c>
      <c r="AC75" s="245">
        <v>115.2</v>
      </c>
    </row>
    <row r="76" spans="2:30" x14ac:dyDescent="0.15">
      <c r="B76" s="250"/>
      <c r="C76" s="246"/>
      <c r="D76" s="246"/>
      <c r="E76" s="246"/>
      <c r="F76" s="246"/>
      <c r="G76" s="1228"/>
      <c r="H76" s="1229"/>
      <c r="I76" s="1225"/>
      <c r="J76" s="1225"/>
      <c r="K76" s="1230"/>
      <c r="L76" s="1230"/>
      <c r="M76" s="1230"/>
      <c r="N76" s="1230"/>
      <c r="O76" s="1230"/>
    </row>
    <row r="77" spans="2:30" x14ac:dyDescent="0.15">
      <c r="B77" s="250"/>
      <c r="C77" s="246"/>
      <c r="D77" s="246"/>
      <c r="E77" s="246"/>
      <c r="F77" s="246"/>
      <c r="G77" s="1231" t="s">
        <v>579</v>
      </c>
      <c r="H77" s="1232"/>
      <c r="I77" s="1225" t="s">
        <v>577</v>
      </c>
      <c r="J77" s="1225"/>
      <c r="K77" s="1251">
        <v>76.2</v>
      </c>
      <c r="L77" s="1251">
        <v>65.3</v>
      </c>
      <c r="M77" s="1220">
        <v>60.8</v>
      </c>
      <c r="N77" s="1220">
        <v>58.5</v>
      </c>
      <c r="O77" s="1220">
        <v>54.6</v>
      </c>
      <c r="R77" s="245">
        <v>12.3</v>
      </c>
      <c r="T77" s="245">
        <v>11.1</v>
      </c>
    </row>
    <row r="78" spans="2:30" x14ac:dyDescent="0.15">
      <c r="B78" s="250"/>
      <c r="C78" s="246"/>
      <c r="D78" s="246"/>
      <c r="E78" s="246"/>
      <c r="F78" s="246"/>
      <c r="G78" s="1233"/>
      <c r="H78" s="1234"/>
      <c r="I78" s="1225"/>
      <c r="J78" s="1225"/>
      <c r="K78" s="1251"/>
      <c r="L78" s="1251"/>
      <c r="M78" s="1220"/>
      <c r="N78" s="1220"/>
      <c r="O78" s="1220"/>
    </row>
    <row r="79" spans="2:30" x14ac:dyDescent="0.15">
      <c r="B79" s="250"/>
      <c r="C79" s="246"/>
      <c r="D79" s="246"/>
      <c r="E79" s="246"/>
      <c r="F79" s="246"/>
      <c r="G79" s="1233"/>
      <c r="H79" s="1234"/>
      <c r="I79" s="1252" t="s">
        <v>583</v>
      </c>
      <c r="J79" s="1236"/>
      <c r="K79" s="1253">
        <v>12.8</v>
      </c>
      <c r="L79" s="1253">
        <v>12</v>
      </c>
      <c r="M79" s="1253">
        <v>11.1</v>
      </c>
      <c r="N79" s="1253">
        <v>10.7</v>
      </c>
      <c r="O79" s="1253">
        <v>10</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3" zoomScale="80" zoomScaleNormal="80" zoomScaleSheetLayoutView="70" workbookViewId="0">
      <selection activeCell="I18" sqref="I1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55" workbookViewId="0">
      <selection activeCell="I18" sqref="I1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530</v>
      </c>
      <c r="G2" s="113"/>
      <c r="H2" s="114"/>
    </row>
    <row r="3" spans="1:8" x14ac:dyDescent="0.15">
      <c r="A3" s="110" t="s">
        <v>523</v>
      </c>
      <c r="B3" s="115"/>
      <c r="C3" s="116"/>
      <c r="D3" s="117">
        <v>114467</v>
      </c>
      <c r="E3" s="118"/>
      <c r="F3" s="119">
        <v>75709</v>
      </c>
      <c r="G3" s="120"/>
      <c r="H3" s="121"/>
    </row>
    <row r="4" spans="1:8" x14ac:dyDescent="0.15">
      <c r="A4" s="122"/>
      <c r="B4" s="123"/>
      <c r="C4" s="124"/>
      <c r="D4" s="125">
        <v>66526</v>
      </c>
      <c r="E4" s="126"/>
      <c r="F4" s="127">
        <v>35212</v>
      </c>
      <c r="G4" s="128"/>
      <c r="H4" s="129"/>
    </row>
    <row r="5" spans="1:8" x14ac:dyDescent="0.15">
      <c r="A5" s="110" t="s">
        <v>525</v>
      </c>
      <c r="B5" s="115"/>
      <c r="C5" s="116"/>
      <c r="D5" s="117">
        <v>44417</v>
      </c>
      <c r="E5" s="118"/>
      <c r="F5" s="119">
        <v>90961</v>
      </c>
      <c r="G5" s="120"/>
      <c r="H5" s="121"/>
    </row>
    <row r="6" spans="1:8" x14ac:dyDescent="0.15">
      <c r="A6" s="122"/>
      <c r="B6" s="123"/>
      <c r="C6" s="124"/>
      <c r="D6" s="125">
        <v>35263</v>
      </c>
      <c r="E6" s="126"/>
      <c r="F6" s="127">
        <v>37720</v>
      </c>
      <c r="G6" s="128"/>
      <c r="H6" s="129"/>
    </row>
    <row r="7" spans="1:8" x14ac:dyDescent="0.15">
      <c r="A7" s="110" t="s">
        <v>526</v>
      </c>
      <c r="B7" s="115"/>
      <c r="C7" s="116"/>
      <c r="D7" s="117">
        <v>76332</v>
      </c>
      <c r="E7" s="118"/>
      <c r="F7" s="119">
        <v>106614</v>
      </c>
      <c r="G7" s="120"/>
      <c r="H7" s="121"/>
    </row>
    <row r="8" spans="1:8" x14ac:dyDescent="0.15">
      <c r="A8" s="122"/>
      <c r="B8" s="123"/>
      <c r="C8" s="124"/>
      <c r="D8" s="125">
        <v>39289</v>
      </c>
      <c r="E8" s="126"/>
      <c r="F8" s="127">
        <v>45545</v>
      </c>
      <c r="G8" s="128"/>
      <c r="H8" s="129"/>
    </row>
    <row r="9" spans="1:8" x14ac:dyDescent="0.15">
      <c r="A9" s="110" t="s">
        <v>527</v>
      </c>
      <c r="B9" s="115"/>
      <c r="C9" s="116"/>
      <c r="D9" s="117">
        <v>78249</v>
      </c>
      <c r="E9" s="118"/>
      <c r="F9" s="119">
        <v>85459</v>
      </c>
      <c r="G9" s="120"/>
      <c r="H9" s="121"/>
    </row>
    <row r="10" spans="1:8" x14ac:dyDescent="0.15">
      <c r="A10" s="122"/>
      <c r="B10" s="123"/>
      <c r="C10" s="124"/>
      <c r="D10" s="125">
        <v>38293</v>
      </c>
      <c r="E10" s="126"/>
      <c r="F10" s="127">
        <v>44378</v>
      </c>
      <c r="G10" s="128"/>
      <c r="H10" s="129"/>
    </row>
    <row r="11" spans="1:8" x14ac:dyDescent="0.15">
      <c r="A11" s="110" t="s">
        <v>528</v>
      </c>
      <c r="B11" s="115"/>
      <c r="C11" s="116"/>
      <c r="D11" s="117">
        <v>71645</v>
      </c>
      <c r="E11" s="118"/>
      <c r="F11" s="119">
        <v>83280</v>
      </c>
      <c r="G11" s="120"/>
      <c r="H11" s="121"/>
    </row>
    <row r="12" spans="1:8" x14ac:dyDescent="0.15">
      <c r="A12" s="122"/>
      <c r="B12" s="123"/>
      <c r="C12" s="130"/>
      <c r="D12" s="125">
        <v>40289</v>
      </c>
      <c r="E12" s="126"/>
      <c r="F12" s="127">
        <v>43123</v>
      </c>
      <c r="G12" s="128"/>
      <c r="H12" s="129"/>
    </row>
    <row r="13" spans="1:8" x14ac:dyDescent="0.15">
      <c r="A13" s="110"/>
      <c r="B13" s="115"/>
      <c r="C13" s="131"/>
      <c r="D13" s="132">
        <v>77022</v>
      </c>
      <c r="E13" s="133"/>
      <c r="F13" s="134">
        <v>88405</v>
      </c>
      <c r="G13" s="135"/>
      <c r="H13" s="121"/>
    </row>
    <row r="14" spans="1:8" x14ac:dyDescent="0.15">
      <c r="A14" s="122"/>
      <c r="B14" s="123"/>
      <c r="C14" s="124"/>
      <c r="D14" s="125">
        <v>43932</v>
      </c>
      <c r="E14" s="126"/>
      <c r="F14" s="127">
        <v>41196</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2.6</v>
      </c>
      <c r="C19" s="136">
        <f>ROUND(VALUE(SUBSTITUTE(実質収支比率等に係る経年分析!G$48,"▲","-")),2)</f>
        <v>3.15</v>
      </c>
      <c r="D19" s="136">
        <f>ROUND(VALUE(SUBSTITUTE(実質収支比率等に係る経年分析!H$48,"▲","-")),2)</f>
        <v>1.57</v>
      </c>
      <c r="E19" s="136">
        <f>ROUND(VALUE(SUBSTITUTE(実質収支比率等に係る経年分析!I$48,"▲","-")),2)</f>
        <v>0.64</v>
      </c>
      <c r="F19" s="136">
        <f>ROUND(VALUE(SUBSTITUTE(実質収支比率等に係る経年分析!J$48,"▲","-")),2)</f>
        <v>0.77</v>
      </c>
    </row>
    <row r="20" spans="1:11" x14ac:dyDescent="0.15">
      <c r="A20" s="136" t="s">
        <v>42</v>
      </c>
      <c r="B20" s="136">
        <f>ROUND(VALUE(SUBSTITUTE(実質収支比率等に係る経年分析!F$47,"▲","-")),2)</f>
        <v>22.59</v>
      </c>
      <c r="C20" s="136">
        <f>ROUND(VALUE(SUBSTITUTE(実質収支比率等に係る経年分析!G$47,"▲","-")),2)</f>
        <v>23.66</v>
      </c>
      <c r="D20" s="136">
        <f>ROUND(VALUE(SUBSTITUTE(実質収支比率等に係る経年分析!H$47,"▲","-")),2)</f>
        <v>25.35</v>
      </c>
      <c r="E20" s="136">
        <f>ROUND(VALUE(SUBSTITUTE(実質収支比率等に係る経年分析!I$47,"▲","-")),2)</f>
        <v>25.99</v>
      </c>
      <c r="F20" s="136">
        <f>ROUND(VALUE(SUBSTITUTE(実質収支比率等に係る経年分析!J$47,"▲","-")),2)</f>
        <v>23.12</v>
      </c>
    </row>
    <row r="21" spans="1:11" x14ac:dyDescent="0.15">
      <c r="A21" s="136" t="s">
        <v>43</v>
      </c>
      <c r="B21" s="136">
        <f>IF(ISNUMBER(VALUE(SUBSTITUTE(実質収支比率等に係る経年分析!F$49,"▲","-"))),ROUND(VALUE(SUBSTITUTE(実質収支比率等に係る経年分析!F$49,"▲","-")),2),NA())</f>
        <v>-0.34</v>
      </c>
      <c r="C21" s="136">
        <f>IF(ISNUMBER(VALUE(SUBSTITUTE(実質収支比率等に係る経年分析!G$49,"▲","-"))),ROUND(VALUE(SUBSTITUTE(実質収支比率等に係る経年分析!G$49,"▲","-")),2),NA())</f>
        <v>1.9</v>
      </c>
      <c r="D21" s="136">
        <f>IF(ISNUMBER(VALUE(SUBSTITUTE(実質収支比率等に係る経年分析!H$49,"▲","-"))),ROUND(VALUE(SUBSTITUTE(実質収支比率等に係る経年分析!H$49,"▲","-")),2),NA())</f>
        <v>0.01</v>
      </c>
      <c r="E21" s="136">
        <f>IF(ISNUMBER(VALUE(SUBSTITUTE(実質収支比率等に係る経年分析!I$49,"▲","-"))),ROUND(VALUE(SUBSTITUTE(実質収支比率等に係る経年分析!I$49,"▲","-")),2),NA())</f>
        <v>-0.13</v>
      </c>
      <c r="F21" s="136">
        <f>IF(ISNUMBER(VALUE(SUBSTITUTE(実質収支比率等に係る経年分析!J$49,"▲","-"))),ROUND(VALUE(SUBSTITUTE(実質収支比率等に係る経年分析!J$49,"▲","-")),2),NA())</f>
        <v>-3.07</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介護サービス事業特別会計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駐車場事業特別会計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0.27</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2.59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3.15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1.57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5.44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6.11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6.42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8.27</v>
      </c>
    </row>
    <row r="36" spans="1:16" x14ac:dyDescent="0.15">
      <c r="A36" s="137" t="str">
        <f>IF(連結実質赤字比率に係る赤字・黒字の構成分析!C$34="",NA(),連結実質赤字比率に係る赤字・黒字の構成分析!C$34)</f>
        <v>市立八幡浜総合病院事業会計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9.73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12.83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14.44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15.33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18.84</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2298</v>
      </c>
      <c r="E42" s="138"/>
      <c r="F42" s="138"/>
      <c r="G42" s="138">
        <f>'実質公債費比率（分子）の構造'!L$52</f>
        <v>2324</v>
      </c>
      <c r="H42" s="138"/>
      <c r="I42" s="138"/>
      <c r="J42" s="138">
        <f>'実質公債費比率（分子）の構造'!M$52</f>
        <v>2490</v>
      </c>
      <c r="K42" s="138"/>
      <c r="L42" s="138"/>
      <c r="M42" s="138">
        <f>'実質公債費比率（分子）の構造'!N$52</f>
        <v>2428</v>
      </c>
      <c r="N42" s="138"/>
      <c r="O42" s="138"/>
      <c r="P42" s="138">
        <f>'実質公債費比率（分子）の構造'!O$52</f>
        <v>2560</v>
      </c>
    </row>
    <row r="43" spans="1:16" x14ac:dyDescent="0.15">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52</v>
      </c>
      <c r="B44" s="138">
        <f>'実質公債費比率（分子）の構造'!K$50</f>
        <v>182</v>
      </c>
      <c r="C44" s="138"/>
      <c r="D44" s="138"/>
      <c r="E44" s="138">
        <f>'実質公債費比率（分子）の構造'!L$50</f>
        <v>173</v>
      </c>
      <c r="F44" s="138"/>
      <c r="G44" s="138"/>
      <c r="H44" s="138">
        <f>'実質公債費比率（分子）の構造'!M$50</f>
        <v>161</v>
      </c>
      <c r="I44" s="138"/>
      <c r="J44" s="138"/>
      <c r="K44" s="138">
        <f>'実質公債費比率（分子）の構造'!N$50</f>
        <v>138</v>
      </c>
      <c r="L44" s="138"/>
      <c r="M44" s="138"/>
      <c r="N44" s="138">
        <f>'実質公債費比率（分子）の構造'!O$50</f>
        <v>112</v>
      </c>
      <c r="O44" s="138"/>
      <c r="P44" s="138"/>
    </row>
    <row r="45" spans="1:16" x14ac:dyDescent="0.15">
      <c r="A45" s="138" t="s">
        <v>53</v>
      </c>
      <c r="B45" s="138">
        <f>'実質公債費比率（分子）の構造'!K$49</f>
        <v>66</v>
      </c>
      <c r="C45" s="138"/>
      <c r="D45" s="138"/>
      <c r="E45" s="138">
        <f>'実質公債費比率（分子）の構造'!L$49</f>
        <v>19</v>
      </c>
      <c r="F45" s="138"/>
      <c r="G45" s="138"/>
      <c r="H45" s="138">
        <f>'実質公債費比率（分子）の構造'!M$49</f>
        <v>8</v>
      </c>
      <c r="I45" s="138"/>
      <c r="J45" s="138"/>
      <c r="K45" s="138">
        <f>'実質公債費比率（分子）の構造'!N$49</f>
        <v>7</v>
      </c>
      <c r="L45" s="138"/>
      <c r="M45" s="138"/>
      <c r="N45" s="138">
        <f>'実質公債費比率（分子）の構造'!O$49</f>
        <v>7</v>
      </c>
      <c r="O45" s="138"/>
      <c r="P45" s="138"/>
    </row>
    <row r="46" spans="1:16" x14ac:dyDescent="0.15">
      <c r="A46" s="138" t="s">
        <v>54</v>
      </c>
      <c r="B46" s="138">
        <f>'実質公債費比率（分子）の構造'!K$48</f>
        <v>634</v>
      </c>
      <c r="C46" s="138"/>
      <c r="D46" s="138"/>
      <c r="E46" s="138">
        <f>'実質公債費比率（分子）の構造'!L$48</f>
        <v>907</v>
      </c>
      <c r="F46" s="138"/>
      <c r="G46" s="138"/>
      <c r="H46" s="138">
        <f>'実質公債費比率（分子）の構造'!M$48</f>
        <v>1114</v>
      </c>
      <c r="I46" s="138"/>
      <c r="J46" s="138"/>
      <c r="K46" s="138">
        <f>'実質公債費比率（分子）の構造'!N$48</f>
        <v>1025</v>
      </c>
      <c r="L46" s="138"/>
      <c r="M46" s="138"/>
      <c r="N46" s="138">
        <f>'実質公債費比率（分子）の構造'!O$48</f>
        <v>1072</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2534</v>
      </c>
      <c r="C49" s="138"/>
      <c r="D49" s="138"/>
      <c r="E49" s="138">
        <f>'実質公債費比率（分子）の構造'!L$45</f>
        <v>2515</v>
      </c>
      <c r="F49" s="138"/>
      <c r="G49" s="138"/>
      <c r="H49" s="138">
        <f>'実質公債費比率（分子）の構造'!M$45</f>
        <v>2395</v>
      </c>
      <c r="I49" s="138"/>
      <c r="J49" s="138"/>
      <c r="K49" s="138">
        <f>'実質公債費比率（分子）の構造'!N$45</f>
        <v>2358</v>
      </c>
      <c r="L49" s="138"/>
      <c r="M49" s="138"/>
      <c r="N49" s="138">
        <f>'実質公債費比率（分子）の構造'!O$45</f>
        <v>2399</v>
      </c>
      <c r="O49" s="138"/>
      <c r="P49" s="138"/>
    </row>
    <row r="50" spans="1:16" x14ac:dyDescent="0.15">
      <c r="A50" s="138" t="s">
        <v>58</v>
      </c>
      <c r="B50" s="138" t="e">
        <f>NA()</f>
        <v>#N/A</v>
      </c>
      <c r="C50" s="138">
        <f>IF(ISNUMBER('実質公債費比率（分子）の構造'!K$53),'実質公債費比率（分子）の構造'!K$53,NA())</f>
        <v>1118</v>
      </c>
      <c r="D50" s="138" t="e">
        <f>NA()</f>
        <v>#N/A</v>
      </c>
      <c r="E50" s="138" t="e">
        <f>NA()</f>
        <v>#N/A</v>
      </c>
      <c r="F50" s="138">
        <f>IF(ISNUMBER('実質公債費比率（分子）の構造'!L$53),'実質公債費比率（分子）の構造'!L$53,NA())</f>
        <v>1290</v>
      </c>
      <c r="G50" s="138" t="e">
        <f>NA()</f>
        <v>#N/A</v>
      </c>
      <c r="H50" s="138" t="e">
        <f>NA()</f>
        <v>#N/A</v>
      </c>
      <c r="I50" s="138">
        <f>IF(ISNUMBER('実質公債費比率（分子）の構造'!M$53),'実質公債費比率（分子）の構造'!M$53,NA())</f>
        <v>1188</v>
      </c>
      <c r="J50" s="138" t="e">
        <f>NA()</f>
        <v>#N/A</v>
      </c>
      <c r="K50" s="138" t="e">
        <f>NA()</f>
        <v>#N/A</v>
      </c>
      <c r="L50" s="138">
        <f>IF(ISNUMBER('実質公債費比率（分子）の構造'!N$53),'実質公債費比率（分子）の構造'!N$53,NA())</f>
        <v>1100</v>
      </c>
      <c r="M50" s="138" t="e">
        <f>NA()</f>
        <v>#N/A</v>
      </c>
      <c r="N50" s="138" t="e">
        <f>NA()</f>
        <v>#N/A</v>
      </c>
      <c r="O50" s="138">
        <f>IF(ISNUMBER('実質公債費比率（分子）の構造'!O$53),'実質公債費比率（分子）の構造'!O$53,NA())</f>
        <v>1030</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21894</v>
      </c>
      <c r="E56" s="137"/>
      <c r="F56" s="137"/>
      <c r="G56" s="137">
        <f>'将来負担比率（分子）の構造'!J$52</f>
        <v>22352</v>
      </c>
      <c r="H56" s="137"/>
      <c r="I56" s="137"/>
      <c r="J56" s="137">
        <f>'将来負担比率（分子）の構造'!K$52</f>
        <v>23520</v>
      </c>
      <c r="K56" s="137"/>
      <c r="L56" s="137"/>
      <c r="M56" s="137">
        <f>'将来負担比率（分子）の構造'!L$52</f>
        <v>23874</v>
      </c>
      <c r="N56" s="137"/>
      <c r="O56" s="137"/>
      <c r="P56" s="137">
        <f>'将来負担比率（分子）の構造'!M$52</f>
        <v>24723</v>
      </c>
    </row>
    <row r="57" spans="1:16" x14ac:dyDescent="0.15">
      <c r="A57" s="137" t="s">
        <v>35</v>
      </c>
      <c r="B57" s="137"/>
      <c r="C57" s="137"/>
      <c r="D57" s="137">
        <f>'将来負担比率（分子）の構造'!I$51</f>
        <v>3447</v>
      </c>
      <c r="E57" s="137"/>
      <c r="F57" s="137"/>
      <c r="G57" s="137">
        <f>'将来負担比率（分子）の構造'!J$51</f>
        <v>3156</v>
      </c>
      <c r="H57" s="137"/>
      <c r="I57" s="137"/>
      <c r="J57" s="137">
        <f>'将来負担比率（分子）の構造'!K$51</f>
        <v>2556</v>
      </c>
      <c r="K57" s="137"/>
      <c r="L57" s="137"/>
      <c r="M57" s="137">
        <f>'将来負担比率（分子）の構造'!L$51</f>
        <v>2052</v>
      </c>
      <c r="N57" s="137"/>
      <c r="O57" s="137"/>
      <c r="P57" s="137">
        <f>'将来負担比率（分子）の構造'!M$51</f>
        <v>1749</v>
      </c>
    </row>
    <row r="58" spans="1:16" x14ac:dyDescent="0.15">
      <c r="A58" s="137" t="s">
        <v>34</v>
      </c>
      <c r="B58" s="137"/>
      <c r="C58" s="137"/>
      <c r="D58" s="137">
        <f>'将来負担比率（分子）の構造'!I$50</f>
        <v>4257</v>
      </c>
      <c r="E58" s="137"/>
      <c r="F58" s="137"/>
      <c r="G58" s="137">
        <f>'将来負担比率（分子）の構造'!J$50</f>
        <v>4566</v>
      </c>
      <c r="H58" s="137"/>
      <c r="I58" s="137"/>
      <c r="J58" s="137">
        <f>'将来負担比率（分子）の構造'!K$50</f>
        <v>4755</v>
      </c>
      <c r="K58" s="137"/>
      <c r="L58" s="137"/>
      <c r="M58" s="137">
        <f>'将来負担比率（分子）の構造'!L$50</f>
        <v>4792</v>
      </c>
      <c r="N58" s="137"/>
      <c r="O58" s="137"/>
      <c r="P58" s="137">
        <f>'将来負担比率（分子）の構造'!M$50</f>
        <v>4281</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378</v>
      </c>
      <c r="C61" s="137"/>
      <c r="D61" s="137"/>
      <c r="E61" s="137">
        <f>'将来負担比率（分子）の構造'!J$46</f>
        <v>15</v>
      </c>
      <c r="F61" s="137"/>
      <c r="G61" s="137"/>
      <c r="H61" s="137">
        <f>'将来負担比率（分子）の構造'!K$46</f>
        <v>13</v>
      </c>
      <c r="I61" s="137"/>
      <c r="J61" s="137"/>
      <c r="K61" s="137">
        <f>'将来負担比率（分子）の構造'!L$46</f>
        <v>24</v>
      </c>
      <c r="L61" s="137"/>
      <c r="M61" s="137"/>
      <c r="N61" s="137">
        <f>'将来負担比率（分子）の構造'!M$46</f>
        <v>22</v>
      </c>
      <c r="O61" s="137"/>
      <c r="P61" s="137"/>
    </row>
    <row r="62" spans="1:16" x14ac:dyDescent="0.15">
      <c r="A62" s="137" t="s">
        <v>28</v>
      </c>
      <c r="B62" s="137">
        <f>'将来負担比率（分子）の構造'!I$45</f>
        <v>3122</v>
      </c>
      <c r="C62" s="137"/>
      <c r="D62" s="137"/>
      <c r="E62" s="137">
        <f>'将来負担比率（分子）の構造'!J$45</f>
        <v>2891</v>
      </c>
      <c r="F62" s="137"/>
      <c r="G62" s="137"/>
      <c r="H62" s="137">
        <f>'将来負担比率（分子）の構造'!K$45</f>
        <v>2629</v>
      </c>
      <c r="I62" s="137"/>
      <c r="J62" s="137"/>
      <c r="K62" s="137">
        <f>'将来負担比率（分子）の構造'!L$45</f>
        <v>2538</v>
      </c>
      <c r="L62" s="137"/>
      <c r="M62" s="137"/>
      <c r="N62" s="137">
        <f>'将来負担比率（分子）の構造'!M$45</f>
        <v>2292</v>
      </c>
      <c r="O62" s="137"/>
      <c r="P62" s="137"/>
    </row>
    <row r="63" spans="1:16" x14ac:dyDescent="0.15">
      <c r="A63" s="137" t="s">
        <v>27</v>
      </c>
      <c r="B63" s="137">
        <f>'将来負担比率（分子）の構造'!I$44</f>
        <v>316</v>
      </c>
      <c r="C63" s="137"/>
      <c r="D63" s="137"/>
      <c r="E63" s="137">
        <f>'将来負担比率（分子）の構造'!J$44</f>
        <v>270</v>
      </c>
      <c r="F63" s="137"/>
      <c r="G63" s="137"/>
      <c r="H63" s="137">
        <f>'将来負担比率（分子）の構造'!K$44</f>
        <v>236</v>
      </c>
      <c r="I63" s="137"/>
      <c r="J63" s="137"/>
      <c r="K63" s="137">
        <f>'将来負担比率（分子）の構造'!L$44</f>
        <v>201</v>
      </c>
      <c r="L63" s="137"/>
      <c r="M63" s="137"/>
      <c r="N63" s="137">
        <f>'将来負担比率（分子）の構造'!M$44</f>
        <v>166</v>
      </c>
      <c r="O63" s="137"/>
      <c r="P63" s="137"/>
    </row>
    <row r="64" spans="1:16" x14ac:dyDescent="0.15">
      <c r="A64" s="137" t="s">
        <v>26</v>
      </c>
      <c r="B64" s="137">
        <f>'将来負担比率（分子）の構造'!I$43</f>
        <v>8900</v>
      </c>
      <c r="C64" s="137"/>
      <c r="D64" s="137"/>
      <c r="E64" s="137">
        <f>'将来負担比率（分子）の構造'!J$43</f>
        <v>11375</v>
      </c>
      <c r="F64" s="137"/>
      <c r="G64" s="137"/>
      <c r="H64" s="137">
        <f>'将来負担比率（分子）の構造'!K$43</f>
        <v>12252</v>
      </c>
      <c r="I64" s="137"/>
      <c r="J64" s="137"/>
      <c r="K64" s="137">
        <f>'将来負担比率（分子）の構造'!L$43</f>
        <v>14102</v>
      </c>
      <c r="L64" s="137"/>
      <c r="M64" s="137"/>
      <c r="N64" s="137">
        <f>'将来負担比率（分子）の構造'!M$43</f>
        <v>14372</v>
      </c>
      <c r="O64" s="137"/>
      <c r="P64" s="137"/>
    </row>
    <row r="65" spans="1:16" x14ac:dyDescent="0.15">
      <c r="A65" s="137" t="s">
        <v>25</v>
      </c>
      <c r="B65" s="137">
        <f>'将来負担比率（分子）の構造'!I$42</f>
        <v>822</v>
      </c>
      <c r="C65" s="137"/>
      <c r="D65" s="137"/>
      <c r="E65" s="137">
        <f>'将来負担比率（分子）の構造'!J$42</f>
        <v>690</v>
      </c>
      <c r="F65" s="137"/>
      <c r="G65" s="137"/>
      <c r="H65" s="137">
        <f>'将来負担比率（分子）の構造'!K$42</f>
        <v>560</v>
      </c>
      <c r="I65" s="137"/>
      <c r="J65" s="137"/>
      <c r="K65" s="137">
        <f>'将来負担比率（分子）の構造'!L$42</f>
        <v>445</v>
      </c>
      <c r="L65" s="137"/>
      <c r="M65" s="137"/>
      <c r="N65" s="137">
        <f>'将来負担比率（分子）の構造'!M$42</f>
        <v>347</v>
      </c>
      <c r="O65" s="137"/>
      <c r="P65" s="137"/>
    </row>
    <row r="66" spans="1:16" x14ac:dyDescent="0.15">
      <c r="A66" s="137" t="s">
        <v>24</v>
      </c>
      <c r="B66" s="137">
        <f>'将来負担比率（分子）の構造'!I$41</f>
        <v>22173</v>
      </c>
      <c r="C66" s="137"/>
      <c r="D66" s="137"/>
      <c r="E66" s="137">
        <f>'将来負担比率（分子）の構造'!J$41</f>
        <v>21529</v>
      </c>
      <c r="F66" s="137"/>
      <c r="G66" s="137"/>
      <c r="H66" s="137">
        <f>'将来負担比率（分子）の構造'!K$41</f>
        <v>21651</v>
      </c>
      <c r="I66" s="137"/>
      <c r="J66" s="137"/>
      <c r="K66" s="137">
        <f>'将来負担比率（分子）の構造'!L$41</f>
        <v>21727</v>
      </c>
      <c r="L66" s="137"/>
      <c r="M66" s="137"/>
      <c r="N66" s="137">
        <f>'将来負担比率（分子）の構造'!M$41</f>
        <v>21611</v>
      </c>
      <c r="O66" s="137"/>
      <c r="P66" s="137"/>
    </row>
    <row r="67" spans="1:16" x14ac:dyDescent="0.15">
      <c r="A67" s="137" t="s">
        <v>62</v>
      </c>
      <c r="B67" s="137" t="e">
        <f>NA()</f>
        <v>#N/A</v>
      </c>
      <c r="C67" s="137">
        <f>IF(ISNUMBER('将来負担比率（分子）の構造'!I$53), IF('将来負担比率（分子）の構造'!I$53 &lt; 0, 0, '将来負担比率（分子）の構造'!I$53), NA())</f>
        <v>6113</v>
      </c>
      <c r="D67" s="137" t="e">
        <f>NA()</f>
        <v>#N/A</v>
      </c>
      <c r="E67" s="137" t="e">
        <f>NA()</f>
        <v>#N/A</v>
      </c>
      <c r="F67" s="137">
        <f>IF(ISNUMBER('将来負担比率（分子）の構造'!J$53), IF('将来負担比率（分子）の構造'!J$53 &lt; 0, 0, '将来負担比率（分子）の構造'!J$53), NA())</f>
        <v>6696</v>
      </c>
      <c r="G67" s="137" t="e">
        <f>NA()</f>
        <v>#N/A</v>
      </c>
      <c r="H67" s="137" t="e">
        <f>NA()</f>
        <v>#N/A</v>
      </c>
      <c r="I67" s="137">
        <f>IF(ISNUMBER('将来負担比率（分子）の構造'!K$53), IF('将来負担比率（分子）の構造'!K$53 &lt; 0, 0, '将来負担比率（分子）の構造'!K$53), NA())</f>
        <v>6509</v>
      </c>
      <c r="J67" s="137" t="e">
        <f>NA()</f>
        <v>#N/A</v>
      </c>
      <c r="K67" s="137" t="e">
        <f>NA()</f>
        <v>#N/A</v>
      </c>
      <c r="L67" s="137">
        <f>IF(ISNUMBER('将来負担比率（分子）の構造'!L$53), IF('将来負担比率（分子）の構造'!L$53 &lt; 0, 0, '将来負担比率（分子）の構造'!L$53), NA())</f>
        <v>8319</v>
      </c>
      <c r="M67" s="137" t="e">
        <f>NA()</f>
        <v>#N/A</v>
      </c>
      <c r="N67" s="137" t="e">
        <f>NA()</f>
        <v>#N/A</v>
      </c>
      <c r="O67" s="137">
        <f>IF(ISNUMBER('将来負担比率（分子）の構造'!M$53), IF('将来負担比率（分子）の構造'!M$53 &lt; 0, 0, '将来負担比率（分子）の構造'!M$53), NA())</f>
        <v>8059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207</v>
      </c>
      <c r="C5" s="678"/>
      <c r="D5" s="678"/>
      <c r="E5" s="678"/>
      <c r="F5" s="678"/>
      <c r="G5" s="678"/>
      <c r="H5" s="678"/>
      <c r="I5" s="678"/>
      <c r="J5" s="678"/>
      <c r="K5" s="678"/>
      <c r="L5" s="678"/>
      <c r="M5" s="678"/>
      <c r="N5" s="678"/>
      <c r="O5" s="678"/>
      <c r="P5" s="678"/>
      <c r="Q5" s="679"/>
      <c r="R5" s="640">
        <v>3537589</v>
      </c>
      <c r="S5" s="641"/>
      <c r="T5" s="641"/>
      <c r="U5" s="641"/>
      <c r="V5" s="641"/>
      <c r="W5" s="641"/>
      <c r="X5" s="641"/>
      <c r="Y5" s="688"/>
      <c r="Z5" s="701">
        <v>17.100000000000001</v>
      </c>
      <c r="AA5" s="701"/>
      <c r="AB5" s="701"/>
      <c r="AC5" s="701"/>
      <c r="AD5" s="702">
        <v>3458010</v>
      </c>
      <c r="AE5" s="702"/>
      <c r="AF5" s="702"/>
      <c r="AG5" s="702"/>
      <c r="AH5" s="702"/>
      <c r="AI5" s="702"/>
      <c r="AJ5" s="702"/>
      <c r="AK5" s="702"/>
      <c r="AL5" s="689">
        <v>31.8</v>
      </c>
      <c r="AM5" s="658"/>
      <c r="AN5" s="658"/>
      <c r="AO5" s="690"/>
      <c r="AP5" s="677" t="s">
        <v>208</v>
      </c>
      <c r="AQ5" s="678"/>
      <c r="AR5" s="678"/>
      <c r="AS5" s="678"/>
      <c r="AT5" s="678"/>
      <c r="AU5" s="678"/>
      <c r="AV5" s="678"/>
      <c r="AW5" s="678"/>
      <c r="AX5" s="678"/>
      <c r="AY5" s="678"/>
      <c r="AZ5" s="678"/>
      <c r="BA5" s="678"/>
      <c r="BB5" s="678"/>
      <c r="BC5" s="678"/>
      <c r="BD5" s="678"/>
      <c r="BE5" s="678"/>
      <c r="BF5" s="679"/>
      <c r="BG5" s="590">
        <v>3457535</v>
      </c>
      <c r="BH5" s="591"/>
      <c r="BI5" s="591"/>
      <c r="BJ5" s="591"/>
      <c r="BK5" s="591"/>
      <c r="BL5" s="591"/>
      <c r="BM5" s="591"/>
      <c r="BN5" s="592"/>
      <c r="BO5" s="643">
        <v>97.7</v>
      </c>
      <c r="BP5" s="643"/>
      <c r="BQ5" s="643"/>
      <c r="BR5" s="643"/>
      <c r="BS5" s="644">
        <v>36946</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209</v>
      </c>
      <c r="CS5" s="696"/>
      <c r="CT5" s="696"/>
      <c r="CU5" s="696"/>
      <c r="CV5" s="696"/>
      <c r="CW5" s="696"/>
      <c r="CX5" s="696"/>
      <c r="CY5" s="697"/>
      <c r="CZ5" s="695" t="s">
        <v>201</v>
      </c>
      <c r="DA5" s="696"/>
      <c r="DB5" s="696"/>
      <c r="DC5" s="697"/>
      <c r="DD5" s="695" t="s">
        <v>210</v>
      </c>
      <c r="DE5" s="696"/>
      <c r="DF5" s="696"/>
      <c r="DG5" s="696"/>
      <c r="DH5" s="696"/>
      <c r="DI5" s="696"/>
      <c r="DJ5" s="696"/>
      <c r="DK5" s="696"/>
      <c r="DL5" s="696"/>
      <c r="DM5" s="696"/>
      <c r="DN5" s="696"/>
      <c r="DO5" s="696"/>
      <c r="DP5" s="697"/>
      <c r="DQ5" s="695" t="s">
        <v>211</v>
      </c>
      <c r="DR5" s="696"/>
      <c r="DS5" s="696"/>
      <c r="DT5" s="696"/>
      <c r="DU5" s="696"/>
      <c r="DV5" s="696"/>
      <c r="DW5" s="696"/>
      <c r="DX5" s="696"/>
      <c r="DY5" s="696"/>
      <c r="DZ5" s="696"/>
      <c r="EA5" s="696"/>
      <c r="EB5" s="696"/>
      <c r="EC5" s="697"/>
    </row>
    <row r="6" spans="2:143" ht="11.25" customHeight="1" x14ac:dyDescent="0.15">
      <c r="B6" s="587" t="s">
        <v>212</v>
      </c>
      <c r="C6" s="588"/>
      <c r="D6" s="588"/>
      <c r="E6" s="588"/>
      <c r="F6" s="588"/>
      <c r="G6" s="588"/>
      <c r="H6" s="588"/>
      <c r="I6" s="588"/>
      <c r="J6" s="588"/>
      <c r="K6" s="588"/>
      <c r="L6" s="588"/>
      <c r="M6" s="588"/>
      <c r="N6" s="588"/>
      <c r="O6" s="588"/>
      <c r="P6" s="588"/>
      <c r="Q6" s="589"/>
      <c r="R6" s="590">
        <v>121942</v>
      </c>
      <c r="S6" s="591"/>
      <c r="T6" s="591"/>
      <c r="U6" s="591"/>
      <c r="V6" s="591"/>
      <c r="W6" s="591"/>
      <c r="X6" s="591"/>
      <c r="Y6" s="592"/>
      <c r="Z6" s="643">
        <v>0.6</v>
      </c>
      <c r="AA6" s="643"/>
      <c r="AB6" s="643"/>
      <c r="AC6" s="643"/>
      <c r="AD6" s="644">
        <v>121942</v>
      </c>
      <c r="AE6" s="644"/>
      <c r="AF6" s="644"/>
      <c r="AG6" s="644"/>
      <c r="AH6" s="644"/>
      <c r="AI6" s="644"/>
      <c r="AJ6" s="644"/>
      <c r="AK6" s="644"/>
      <c r="AL6" s="613">
        <v>1.1000000000000001</v>
      </c>
      <c r="AM6" s="645"/>
      <c r="AN6" s="645"/>
      <c r="AO6" s="646"/>
      <c r="AP6" s="587" t="s">
        <v>213</v>
      </c>
      <c r="AQ6" s="588"/>
      <c r="AR6" s="588"/>
      <c r="AS6" s="588"/>
      <c r="AT6" s="588"/>
      <c r="AU6" s="588"/>
      <c r="AV6" s="588"/>
      <c r="AW6" s="588"/>
      <c r="AX6" s="588"/>
      <c r="AY6" s="588"/>
      <c r="AZ6" s="588"/>
      <c r="BA6" s="588"/>
      <c r="BB6" s="588"/>
      <c r="BC6" s="588"/>
      <c r="BD6" s="588"/>
      <c r="BE6" s="588"/>
      <c r="BF6" s="589"/>
      <c r="BG6" s="590">
        <v>3457535</v>
      </c>
      <c r="BH6" s="591"/>
      <c r="BI6" s="591"/>
      <c r="BJ6" s="591"/>
      <c r="BK6" s="591"/>
      <c r="BL6" s="591"/>
      <c r="BM6" s="591"/>
      <c r="BN6" s="592"/>
      <c r="BO6" s="643">
        <v>97.7</v>
      </c>
      <c r="BP6" s="643"/>
      <c r="BQ6" s="643"/>
      <c r="BR6" s="643"/>
      <c r="BS6" s="644">
        <v>36946</v>
      </c>
      <c r="BT6" s="644"/>
      <c r="BU6" s="644"/>
      <c r="BV6" s="644"/>
      <c r="BW6" s="644"/>
      <c r="BX6" s="644"/>
      <c r="BY6" s="644"/>
      <c r="BZ6" s="644"/>
      <c r="CA6" s="644"/>
      <c r="CB6" s="680"/>
      <c r="CD6" s="647" t="s">
        <v>214</v>
      </c>
      <c r="CE6" s="648"/>
      <c r="CF6" s="648"/>
      <c r="CG6" s="648"/>
      <c r="CH6" s="648"/>
      <c r="CI6" s="648"/>
      <c r="CJ6" s="648"/>
      <c r="CK6" s="648"/>
      <c r="CL6" s="648"/>
      <c r="CM6" s="648"/>
      <c r="CN6" s="648"/>
      <c r="CO6" s="648"/>
      <c r="CP6" s="648"/>
      <c r="CQ6" s="649"/>
      <c r="CR6" s="590">
        <v>146980</v>
      </c>
      <c r="CS6" s="591"/>
      <c r="CT6" s="591"/>
      <c r="CU6" s="591"/>
      <c r="CV6" s="591"/>
      <c r="CW6" s="591"/>
      <c r="CX6" s="591"/>
      <c r="CY6" s="592"/>
      <c r="CZ6" s="643">
        <v>0.7</v>
      </c>
      <c r="DA6" s="643"/>
      <c r="DB6" s="643"/>
      <c r="DC6" s="643"/>
      <c r="DD6" s="596" t="s">
        <v>215</v>
      </c>
      <c r="DE6" s="591"/>
      <c r="DF6" s="591"/>
      <c r="DG6" s="591"/>
      <c r="DH6" s="591"/>
      <c r="DI6" s="591"/>
      <c r="DJ6" s="591"/>
      <c r="DK6" s="591"/>
      <c r="DL6" s="591"/>
      <c r="DM6" s="591"/>
      <c r="DN6" s="591"/>
      <c r="DO6" s="591"/>
      <c r="DP6" s="592"/>
      <c r="DQ6" s="596">
        <v>146980</v>
      </c>
      <c r="DR6" s="591"/>
      <c r="DS6" s="591"/>
      <c r="DT6" s="591"/>
      <c r="DU6" s="591"/>
      <c r="DV6" s="591"/>
      <c r="DW6" s="591"/>
      <c r="DX6" s="591"/>
      <c r="DY6" s="591"/>
      <c r="DZ6" s="591"/>
      <c r="EA6" s="591"/>
      <c r="EB6" s="591"/>
      <c r="EC6" s="626"/>
    </row>
    <row r="7" spans="2:143" ht="11.25" customHeight="1" x14ac:dyDescent="0.15">
      <c r="B7" s="587" t="s">
        <v>216</v>
      </c>
      <c r="C7" s="588"/>
      <c r="D7" s="588"/>
      <c r="E7" s="588"/>
      <c r="F7" s="588"/>
      <c r="G7" s="588"/>
      <c r="H7" s="588"/>
      <c r="I7" s="588"/>
      <c r="J7" s="588"/>
      <c r="K7" s="588"/>
      <c r="L7" s="588"/>
      <c r="M7" s="588"/>
      <c r="N7" s="588"/>
      <c r="O7" s="588"/>
      <c r="P7" s="588"/>
      <c r="Q7" s="589"/>
      <c r="R7" s="590">
        <v>6840</v>
      </c>
      <c r="S7" s="591"/>
      <c r="T7" s="591"/>
      <c r="U7" s="591"/>
      <c r="V7" s="591"/>
      <c r="W7" s="591"/>
      <c r="X7" s="591"/>
      <c r="Y7" s="592"/>
      <c r="Z7" s="643">
        <v>0</v>
      </c>
      <c r="AA7" s="643"/>
      <c r="AB7" s="643"/>
      <c r="AC7" s="643"/>
      <c r="AD7" s="644">
        <v>6840</v>
      </c>
      <c r="AE7" s="644"/>
      <c r="AF7" s="644"/>
      <c r="AG7" s="644"/>
      <c r="AH7" s="644"/>
      <c r="AI7" s="644"/>
      <c r="AJ7" s="644"/>
      <c r="AK7" s="644"/>
      <c r="AL7" s="613">
        <v>0.1</v>
      </c>
      <c r="AM7" s="645"/>
      <c r="AN7" s="645"/>
      <c r="AO7" s="646"/>
      <c r="AP7" s="587" t="s">
        <v>217</v>
      </c>
      <c r="AQ7" s="588"/>
      <c r="AR7" s="588"/>
      <c r="AS7" s="588"/>
      <c r="AT7" s="588"/>
      <c r="AU7" s="588"/>
      <c r="AV7" s="588"/>
      <c r="AW7" s="588"/>
      <c r="AX7" s="588"/>
      <c r="AY7" s="588"/>
      <c r="AZ7" s="588"/>
      <c r="BA7" s="588"/>
      <c r="BB7" s="588"/>
      <c r="BC7" s="588"/>
      <c r="BD7" s="588"/>
      <c r="BE7" s="588"/>
      <c r="BF7" s="589"/>
      <c r="BG7" s="590">
        <v>1594801</v>
      </c>
      <c r="BH7" s="591"/>
      <c r="BI7" s="591"/>
      <c r="BJ7" s="591"/>
      <c r="BK7" s="591"/>
      <c r="BL7" s="591"/>
      <c r="BM7" s="591"/>
      <c r="BN7" s="592"/>
      <c r="BO7" s="643">
        <v>45.1</v>
      </c>
      <c r="BP7" s="643"/>
      <c r="BQ7" s="643"/>
      <c r="BR7" s="643"/>
      <c r="BS7" s="644">
        <v>36946</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2180488</v>
      </c>
      <c r="CS7" s="591"/>
      <c r="CT7" s="591"/>
      <c r="CU7" s="591"/>
      <c r="CV7" s="591"/>
      <c r="CW7" s="591"/>
      <c r="CX7" s="591"/>
      <c r="CY7" s="592"/>
      <c r="CZ7" s="643">
        <v>10.7</v>
      </c>
      <c r="DA7" s="643"/>
      <c r="DB7" s="643"/>
      <c r="DC7" s="643"/>
      <c r="DD7" s="596">
        <v>28167</v>
      </c>
      <c r="DE7" s="591"/>
      <c r="DF7" s="591"/>
      <c r="DG7" s="591"/>
      <c r="DH7" s="591"/>
      <c r="DI7" s="591"/>
      <c r="DJ7" s="591"/>
      <c r="DK7" s="591"/>
      <c r="DL7" s="591"/>
      <c r="DM7" s="591"/>
      <c r="DN7" s="591"/>
      <c r="DO7" s="591"/>
      <c r="DP7" s="592"/>
      <c r="DQ7" s="596">
        <v>1795657</v>
      </c>
      <c r="DR7" s="591"/>
      <c r="DS7" s="591"/>
      <c r="DT7" s="591"/>
      <c r="DU7" s="591"/>
      <c r="DV7" s="591"/>
      <c r="DW7" s="591"/>
      <c r="DX7" s="591"/>
      <c r="DY7" s="591"/>
      <c r="DZ7" s="591"/>
      <c r="EA7" s="591"/>
      <c r="EB7" s="591"/>
      <c r="EC7" s="626"/>
    </row>
    <row r="8" spans="2:143" ht="11.25" customHeight="1" x14ac:dyDescent="0.15">
      <c r="B8" s="587" t="s">
        <v>219</v>
      </c>
      <c r="C8" s="588"/>
      <c r="D8" s="588"/>
      <c r="E8" s="588"/>
      <c r="F8" s="588"/>
      <c r="G8" s="588"/>
      <c r="H8" s="588"/>
      <c r="I8" s="588"/>
      <c r="J8" s="588"/>
      <c r="K8" s="588"/>
      <c r="L8" s="588"/>
      <c r="M8" s="588"/>
      <c r="N8" s="588"/>
      <c r="O8" s="588"/>
      <c r="P8" s="588"/>
      <c r="Q8" s="589"/>
      <c r="R8" s="590">
        <v>13471</v>
      </c>
      <c r="S8" s="591"/>
      <c r="T8" s="591"/>
      <c r="U8" s="591"/>
      <c r="V8" s="591"/>
      <c r="W8" s="591"/>
      <c r="X8" s="591"/>
      <c r="Y8" s="592"/>
      <c r="Z8" s="643">
        <v>0.1</v>
      </c>
      <c r="AA8" s="643"/>
      <c r="AB8" s="643"/>
      <c r="AC8" s="643"/>
      <c r="AD8" s="644">
        <v>13471</v>
      </c>
      <c r="AE8" s="644"/>
      <c r="AF8" s="644"/>
      <c r="AG8" s="644"/>
      <c r="AH8" s="644"/>
      <c r="AI8" s="644"/>
      <c r="AJ8" s="644"/>
      <c r="AK8" s="644"/>
      <c r="AL8" s="613">
        <v>0.1</v>
      </c>
      <c r="AM8" s="645"/>
      <c r="AN8" s="645"/>
      <c r="AO8" s="646"/>
      <c r="AP8" s="587" t="s">
        <v>220</v>
      </c>
      <c r="AQ8" s="588"/>
      <c r="AR8" s="588"/>
      <c r="AS8" s="588"/>
      <c r="AT8" s="588"/>
      <c r="AU8" s="588"/>
      <c r="AV8" s="588"/>
      <c r="AW8" s="588"/>
      <c r="AX8" s="588"/>
      <c r="AY8" s="588"/>
      <c r="AZ8" s="588"/>
      <c r="BA8" s="588"/>
      <c r="BB8" s="588"/>
      <c r="BC8" s="588"/>
      <c r="BD8" s="588"/>
      <c r="BE8" s="588"/>
      <c r="BF8" s="589"/>
      <c r="BG8" s="590">
        <v>56421</v>
      </c>
      <c r="BH8" s="591"/>
      <c r="BI8" s="591"/>
      <c r="BJ8" s="591"/>
      <c r="BK8" s="591"/>
      <c r="BL8" s="591"/>
      <c r="BM8" s="591"/>
      <c r="BN8" s="592"/>
      <c r="BO8" s="643">
        <v>1.6</v>
      </c>
      <c r="BP8" s="643"/>
      <c r="BQ8" s="643"/>
      <c r="BR8" s="643"/>
      <c r="BS8" s="596" t="s">
        <v>111</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6167126</v>
      </c>
      <c r="CS8" s="591"/>
      <c r="CT8" s="591"/>
      <c r="CU8" s="591"/>
      <c r="CV8" s="591"/>
      <c r="CW8" s="591"/>
      <c r="CX8" s="591"/>
      <c r="CY8" s="592"/>
      <c r="CZ8" s="643">
        <v>30.3</v>
      </c>
      <c r="DA8" s="643"/>
      <c r="DB8" s="643"/>
      <c r="DC8" s="643"/>
      <c r="DD8" s="596">
        <v>18626</v>
      </c>
      <c r="DE8" s="591"/>
      <c r="DF8" s="591"/>
      <c r="DG8" s="591"/>
      <c r="DH8" s="591"/>
      <c r="DI8" s="591"/>
      <c r="DJ8" s="591"/>
      <c r="DK8" s="591"/>
      <c r="DL8" s="591"/>
      <c r="DM8" s="591"/>
      <c r="DN8" s="591"/>
      <c r="DO8" s="591"/>
      <c r="DP8" s="592"/>
      <c r="DQ8" s="596">
        <v>3126253</v>
      </c>
      <c r="DR8" s="591"/>
      <c r="DS8" s="591"/>
      <c r="DT8" s="591"/>
      <c r="DU8" s="591"/>
      <c r="DV8" s="591"/>
      <c r="DW8" s="591"/>
      <c r="DX8" s="591"/>
      <c r="DY8" s="591"/>
      <c r="DZ8" s="591"/>
      <c r="EA8" s="591"/>
      <c r="EB8" s="591"/>
      <c r="EC8" s="626"/>
    </row>
    <row r="9" spans="2:143" ht="11.25" customHeight="1" x14ac:dyDescent="0.15">
      <c r="B9" s="587" t="s">
        <v>222</v>
      </c>
      <c r="C9" s="588"/>
      <c r="D9" s="588"/>
      <c r="E9" s="588"/>
      <c r="F9" s="588"/>
      <c r="G9" s="588"/>
      <c r="H9" s="588"/>
      <c r="I9" s="588"/>
      <c r="J9" s="588"/>
      <c r="K9" s="588"/>
      <c r="L9" s="588"/>
      <c r="M9" s="588"/>
      <c r="N9" s="588"/>
      <c r="O9" s="588"/>
      <c r="P9" s="588"/>
      <c r="Q9" s="589"/>
      <c r="R9" s="590">
        <v>8837</v>
      </c>
      <c r="S9" s="591"/>
      <c r="T9" s="591"/>
      <c r="U9" s="591"/>
      <c r="V9" s="591"/>
      <c r="W9" s="591"/>
      <c r="X9" s="591"/>
      <c r="Y9" s="592"/>
      <c r="Z9" s="643">
        <v>0</v>
      </c>
      <c r="AA9" s="643"/>
      <c r="AB9" s="643"/>
      <c r="AC9" s="643"/>
      <c r="AD9" s="644">
        <v>8837</v>
      </c>
      <c r="AE9" s="644"/>
      <c r="AF9" s="644"/>
      <c r="AG9" s="644"/>
      <c r="AH9" s="644"/>
      <c r="AI9" s="644"/>
      <c r="AJ9" s="644"/>
      <c r="AK9" s="644"/>
      <c r="AL9" s="613">
        <v>0.1</v>
      </c>
      <c r="AM9" s="645"/>
      <c r="AN9" s="645"/>
      <c r="AO9" s="646"/>
      <c r="AP9" s="587" t="s">
        <v>223</v>
      </c>
      <c r="AQ9" s="588"/>
      <c r="AR9" s="588"/>
      <c r="AS9" s="588"/>
      <c r="AT9" s="588"/>
      <c r="AU9" s="588"/>
      <c r="AV9" s="588"/>
      <c r="AW9" s="588"/>
      <c r="AX9" s="588"/>
      <c r="AY9" s="588"/>
      <c r="AZ9" s="588"/>
      <c r="BA9" s="588"/>
      <c r="BB9" s="588"/>
      <c r="BC9" s="588"/>
      <c r="BD9" s="588"/>
      <c r="BE9" s="588"/>
      <c r="BF9" s="589"/>
      <c r="BG9" s="590">
        <v>1313021</v>
      </c>
      <c r="BH9" s="591"/>
      <c r="BI9" s="591"/>
      <c r="BJ9" s="591"/>
      <c r="BK9" s="591"/>
      <c r="BL9" s="591"/>
      <c r="BM9" s="591"/>
      <c r="BN9" s="592"/>
      <c r="BO9" s="643">
        <v>37.1</v>
      </c>
      <c r="BP9" s="643"/>
      <c r="BQ9" s="643"/>
      <c r="BR9" s="643"/>
      <c r="BS9" s="596" t="s">
        <v>111</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2548532</v>
      </c>
      <c r="CS9" s="591"/>
      <c r="CT9" s="591"/>
      <c r="CU9" s="591"/>
      <c r="CV9" s="591"/>
      <c r="CW9" s="591"/>
      <c r="CX9" s="591"/>
      <c r="CY9" s="592"/>
      <c r="CZ9" s="643">
        <v>12.5</v>
      </c>
      <c r="DA9" s="643"/>
      <c r="DB9" s="643"/>
      <c r="DC9" s="643"/>
      <c r="DD9" s="596">
        <v>28696</v>
      </c>
      <c r="DE9" s="591"/>
      <c r="DF9" s="591"/>
      <c r="DG9" s="591"/>
      <c r="DH9" s="591"/>
      <c r="DI9" s="591"/>
      <c r="DJ9" s="591"/>
      <c r="DK9" s="591"/>
      <c r="DL9" s="591"/>
      <c r="DM9" s="591"/>
      <c r="DN9" s="591"/>
      <c r="DO9" s="591"/>
      <c r="DP9" s="592"/>
      <c r="DQ9" s="596">
        <v>1669081</v>
      </c>
      <c r="DR9" s="591"/>
      <c r="DS9" s="591"/>
      <c r="DT9" s="591"/>
      <c r="DU9" s="591"/>
      <c r="DV9" s="591"/>
      <c r="DW9" s="591"/>
      <c r="DX9" s="591"/>
      <c r="DY9" s="591"/>
      <c r="DZ9" s="591"/>
      <c r="EA9" s="591"/>
      <c r="EB9" s="591"/>
      <c r="EC9" s="626"/>
    </row>
    <row r="10" spans="2:143" ht="11.25" customHeight="1" x14ac:dyDescent="0.15">
      <c r="B10" s="587" t="s">
        <v>225</v>
      </c>
      <c r="C10" s="588"/>
      <c r="D10" s="588"/>
      <c r="E10" s="588"/>
      <c r="F10" s="588"/>
      <c r="G10" s="588"/>
      <c r="H10" s="588"/>
      <c r="I10" s="588"/>
      <c r="J10" s="588"/>
      <c r="K10" s="588"/>
      <c r="L10" s="588"/>
      <c r="M10" s="588"/>
      <c r="N10" s="588"/>
      <c r="O10" s="588"/>
      <c r="P10" s="588"/>
      <c r="Q10" s="589"/>
      <c r="R10" s="590">
        <v>615534</v>
      </c>
      <c r="S10" s="591"/>
      <c r="T10" s="591"/>
      <c r="U10" s="591"/>
      <c r="V10" s="591"/>
      <c r="W10" s="591"/>
      <c r="X10" s="591"/>
      <c r="Y10" s="592"/>
      <c r="Z10" s="643">
        <v>3</v>
      </c>
      <c r="AA10" s="643"/>
      <c r="AB10" s="643"/>
      <c r="AC10" s="643"/>
      <c r="AD10" s="644">
        <v>615534</v>
      </c>
      <c r="AE10" s="644"/>
      <c r="AF10" s="644"/>
      <c r="AG10" s="644"/>
      <c r="AH10" s="644"/>
      <c r="AI10" s="644"/>
      <c r="AJ10" s="644"/>
      <c r="AK10" s="644"/>
      <c r="AL10" s="613">
        <v>5.7</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98048</v>
      </c>
      <c r="BH10" s="591"/>
      <c r="BI10" s="591"/>
      <c r="BJ10" s="591"/>
      <c r="BK10" s="591"/>
      <c r="BL10" s="591"/>
      <c r="BM10" s="591"/>
      <c r="BN10" s="592"/>
      <c r="BO10" s="643">
        <v>2.8</v>
      </c>
      <c r="BP10" s="643"/>
      <c r="BQ10" s="643"/>
      <c r="BR10" s="643"/>
      <c r="BS10" s="596">
        <v>16180</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v>20633</v>
      </c>
      <c r="CS10" s="591"/>
      <c r="CT10" s="591"/>
      <c r="CU10" s="591"/>
      <c r="CV10" s="591"/>
      <c r="CW10" s="591"/>
      <c r="CX10" s="591"/>
      <c r="CY10" s="592"/>
      <c r="CZ10" s="643">
        <v>0.1</v>
      </c>
      <c r="DA10" s="643"/>
      <c r="DB10" s="643"/>
      <c r="DC10" s="643"/>
      <c r="DD10" s="596" t="s">
        <v>111</v>
      </c>
      <c r="DE10" s="591"/>
      <c r="DF10" s="591"/>
      <c r="DG10" s="591"/>
      <c r="DH10" s="591"/>
      <c r="DI10" s="591"/>
      <c r="DJ10" s="591"/>
      <c r="DK10" s="591"/>
      <c r="DL10" s="591"/>
      <c r="DM10" s="591"/>
      <c r="DN10" s="591"/>
      <c r="DO10" s="591"/>
      <c r="DP10" s="592"/>
      <c r="DQ10" s="596">
        <v>633</v>
      </c>
      <c r="DR10" s="591"/>
      <c r="DS10" s="591"/>
      <c r="DT10" s="591"/>
      <c r="DU10" s="591"/>
      <c r="DV10" s="591"/>
      <c r="DW10" s="591"/>
      <c r="DX10" s="591"/>
      <c r="DY10" s="591"/>
      <c r="DZ10" s="591"/>
      <c r="EA10" s="591"/>
      <c r="EB10" s="591"/>
      <c r="EC10" s="626"/>
    </row>
    <row r="11" spans="2:143" ht="11.25" customHeight="1" x14ac:dyDescent="0.15">
      <c r="B11" s="587" t="s">
        <v>228</v>
      </c>
      <c r="C11" s="588"/>
      <c r="D11" s="588"/>
      <c r="E11" s="588"/>
      <c r="F11" s="588"/>
      <c r="G11" s="588"/>
      <c r="H11" s="588"/>
      <c r="I11" s="588"/>
      <c r="J11" s="588"/>
      <c r="K11" s="588"/>
      <c r="L11" s="588"/>
      <c r="M11" s="588"/>
      <c r="N11" s="588"/>
      <c r="O11" s="588"/>
      <c r="P11" s="588"/>
      <c r="Q11" s="589"/>
      <c r="R11" s="590" t="s">
        <v>111</v>
      </c>
      <c r="S11" s="591"/>
      <c r="T11" s="591"/>
      <c r="U11" s="591"/>
      <c r="V11" s="591"/>
      <c r="W11" s="591"/>
      <c r="X11" s="591"/>
      <c r="Y11" s="592"/>
      <c r="Z11" s="643" t="s">
        <v>111</v>
      </c>
      <c r="AA11" s="643"/>
      <c r="AB11" s="643"/>
      <c r="AC11" s="643"/>
      <c r="AD11" s="644" t="s">
        <v>111</v>
      </c>
      <c r="AE11" s="644"/>
      <c r="AF11" s="644"/>
      <c r="AG11" s="644"/>
      <c r="AH11" s="644"/>
      <c r="AI11" s="644"/>
      <c r="AJ11" s="644"/>
      <c r="AK11" s="644"/>
      <c r="AL11" s="613" t="s">
        <v>111</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127311</v>
      </c>
      <c r="BH11" s="591"/>
      <c r="BI11" s="591"/>
      <c r="BJ11" s="591"/>
      <c r="BK11" s="591"/>
      <c r="BL11" s="591"/>
      <c r="BM11" s="591"/>
      <c r="BN11" s="592"/>
      <c r="BO11" s="643">
        <v>3.6</v>
      </c>
      <c r="BP11" s="643"/>
      <c r="BQ11" s="643"/>
      <c r="BR11" s="643"/>
      <c r="BS11" s="596">
        <v>20766</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1424224</v>
      </c>
      <c r="CS11" s="591"/>
      <c r="CT11" s="591"/>
      <c r="CU11" s="591"/>
      <c r="CV11" s="591"/>
      <c r="CW11" s="591"/>
      <c r="CX11" s="591"/>
      <c r="CY11" s="592"/>
      <c r="CZ11" s="643">
        <v>7</v>
      </c>
      <c r="DA11" s="643"/>
      <c r="DB11" s="643"/>
      <c r="DC11" s="643"/>
      <c r="DD11" s="596">
        <v>694711</v>
      </c>
      <c r="DE11" s="591"/>
      <c r="DF11" s="591"/>
      <c r="DG11" s="591"/>
      <c r="DH11" s="591"/>
      <c r="DI11" s="591"/>
      <c r="DJ11" s="591"/>
      <c r="DK11" s="591"/>
      <c r="DL11" s="591"/>
      <c r="DM11" s="591"/>
      <c r="DN11" s="591"/>
      <c r="DO11" s="591"/>
      <c r="DP11" s="592"/>
      <c r="DQ11" s="596">
        <v>622602</v>
      </c>
      <c r="DR11" s="591"/>
      <c r="DS11" s="591"/>
      <c r="DT11" s="591"/>
      <c r="DU11" s="591"/>
      <c r="DV11" s="591"/>
      <c r="DW11" s="591"/>
      <c r="DX11" s="591"/>
      <c r="DY11" s="591"/>
      <c r="DZ11" s="591"/>
      <c r="EA11" s="591"/>
      <c r="EB11" s="591"/>
      <c r="EC11" s="626"/>
    </row>
    <row r="12" spans="2:143" ht="11.25" customHeight="1" x14ac:dyDescent="0.15">
      <c r="B12" s="587" t="s">
        <v>231</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1533907</v>
      </c>
      <c r="BH12" s="591"/>
      <c r="BI12" s="591"/>
      <c r="BJ12" s="591"/>
      <c r="BK12" s="591"/>
      <c r="BL12" s="591"/>
      <c r="BM12" s="591"/>
      <c r="BN12" s="592"/>
      <c r="BO12" s="643">
        <v>43.4</v>
      </c>
      <c r="BP12" s="643"/>
      <c r="BQ12" s="643"/>
      <c r="BR12" s="643"/>
      <c r="BS12" s="596" t="s">
        <v>111</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248400</v>
      </c>
      <c r="CS12" s="591"/>
      <c r="CT12" s="591"/>
      <c r="CU12" s="591"/>
      <c r="CV12" s="591"/>
      <c r="CW12" s="591"/>
      <c r="CX12" s="591"/>
      <c r="CY12" s="592"/>
      <c r="CZ12" s="643">
        <v>1.2</v>
      </c>
      <c r="DA12" s="643"/>
      <c r="DB12" s="643"/>
      <c r="DC12" s="643"/>
      <c r="DD12" s="596">
        <v>1212</v>
      </c>
      <c r="DE12" s="591"/>
      <c r="DF12" s="591"/>
      <c r="DG12" s="591"/>
      <c r="DH12" s="591"/>
      <c r="DI12" s="591"/>
      <c r="DJ12" s="591"/>
      <c r="DK12" s="591"/>
      <c r="DL12" s="591"/>
      <c r="DM12" s="591"/>
      <c r="DN12" s="591"/>
      <c r="DO12" s="591"/>
      <c r="DP12" s="592"/>
      <c r="DQ12" s="596">
        <v>106115</v>
      </c>
      <c r="DR12" s="591"/>
      <c r="DS12" s="591"/>
      <c r="DT12" s="591"/>
      <c r="DU12" s="591"/>
      <c r="DV12" s="591"/>
      <c r="DW12" s="591"/>
      <c r="DX12" s="591"/>
      <c r="DY12" s="591"/>
      <c r="DZ12" s="591"/>
      <c r="EA12" s="591"/>
      <c r="EB12" s="591"/>
      <c r="EC12" s="626"/>
    </row>
    <row r="13" spans="2:143" ht="11.25" customHeight="1" x14ac:dyDescent="0.15">
      <c r="B13" s="587" t="s">
        <v>234</v>
      </c>
      <c r="C13" s="588"/>
      <c r="D13" s="588"/>
      <c r="E13" s="588"/>
      <c r="F13" s="588"/>
      <c r="G13" s="588"/>
      <c r="H13" s="588"/>
      <c r="I13" s="588"/>
      <c r="J13" s="588"/>
      <c r="K13" s="588"/>
      <c r="L13" s="588"/>
      <c r="M13" s="588"/>
      <c r="N13" s="588"/>
      <c r="O13" s="588"/>
      <c r="P13" s="588"/>
      <c r="Q13" s="589"/>
      <c r="R13" s="590">
        <v>23335</v>
      </c>
      <c r="S13" s="591"/>
      <c r="T13" s="591"/>
      <c r="U13" s="591"/>
      <c r="V13" s="591"/>
      <c r="W13" s="591"/>
      <c r="X13" s="591"/>
      <c r="Y13" s="592"/>
      <c r="Z13" s="643">
        <v>0.1</v>
      </c>
      <c r="AA13" s="643"/>
      <c r="AB13" s="643"/>
      <c r="AC13" s="643"/>
      <c r="AD13" s="644">
        <v>23335</v>
      </c>
      <c r="AE13" s="644"/>
      <c r="AF13" s="644"/>
      <c r="AG13" s="644"/>
      <c r="AH13" s="644"/>
      <c r="AI13" s="644"/>
      <c r="AJ13" s="644"/>
      <c r="AK13" s="644"/>
      <c r="AL13" s="613">
        <v>0.2</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1527473</v>
      </c>
      <c r="BH13" s="591"/>
      <c r="BI13" s="591"/>
      <c r="BJ13" s="591"/>
      <c r="BK13" s="591"/>
      <c r="BL13" s="591"/>
      <c r="BM13" s="591"/>
      <c r="BN13" s="592"/>
      <c r="BO13" s="643">
        <v>43.2</v>
      </c>
      <c r="BP13" s="643"/>
      <c r="BQ13" s="643"/>
      <c r="BR13" s="643"/>
      <c r="BS13" s="596" t="s">
        <v>111</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2208158</v>
      </c>
      <c r="CS13" s="591"/>
      <c r="CT13" s="591"/>
      <c r="CU13" s="591"/>
      <c r="CV13" s="591"/>
      <c r="CW13" s="591"/>
      <c r="CX13" s="591"/>
      <c r="CY13" s="592"/>
      <c r="CZ13" s="643">
        <v>10.8</v>
      </c>
      <c r="DA13" s="643"/>
      <c r="DB13" s="643"/>
      <c r="DC13" s="643"/>
      <c r="DD13" s="596">
        <v>943006</v>
      </c>
      <c r="DE13" s="591"/>
      <c r="DF13" s="591"/>
      <c r="DG13" s="591"/>
      <c r="DH13" s="591"/>
      <c r="DI13" s="591"/>
      <c r="DJ13" s="591"/>
      <c r="DK13" s="591"/>
      <c r="DL13" s="591"/>
      <c r="DM13" s="591"/>
      <c r="DN13" s="591"/>
      <c r="DO13" s="591"/>
      <c r="DP13" s="592"/>
      <c r="DQ13" s="596">
        <v>1424107</v>
      </c>
      <c r="DR13" s="591"/>
      <c r="DS13" s="591"/>
      <c r="DT13" s="591"/>
      <c r="DU13" s="591"/>
      <c r="DV13" s="591"/>
      <c r="DW13" s="591"/>
      <c r="DX13" s="591"/>
      <c r="DY13" s="591"/>
      <c r="DZ13" s="591"/>
      <c r="EA13" s="591"/>
      <c r="EB13" s="591"/>
      <c r="EC13" s="626"/>
    </row>
    <row r="14" spans="2:143" ht="11.25" customHeight="1" x14ac:dyDescent="0.15">
      <c r="B14" s="587" t="s">
        <v>237</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103104</v>
      </c>
      <c r="BH14" s="591"/>
      <c r="BI14" s="591"/>
      <c r="BJ14" s="591"/>
      <c r="BK14" s="591"/>
      <c r="BL14" s="591"/>
      <c r="BM14" s="591"/>
      <c r="BN14" s="592"/>
      <c r="BO14" s="643">
        <v>2.9</v>
      </c>
      <c r="BP14" s="643"/>
      <c r="BQ14" s="643"/>
      <c r="BR14" s="643"/>
      <c r="BS14" s="596" t="s">
        <v>111</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811971</v>
      </c>
      <c r="CS14" s="591"/>
      <c r="CT14" s="591"/>
      <c r="CU14" s="591"/>
      <c r="CV14" s="591"/>
      <c r="CW14" s="591"/>
      <c r="CX14" s="591"/>
      <c r="CY14" s="592"/>
      <c r="CZ14" s="643">
        <v>4</v>
      </c>
      <c r="DA14" s="643"/>
      <c r="DB14" s="643"/>
      <c r="DC14" s="643"/>
      <c r="DD14" s="596">
        <v>38798</v>
      </c>
      <c r="DE14" s="591"/>
      <c r="DF14" s="591"/>
      <c r="DG14" s="591"/>
      <c r="DH14" s="591"/>
      <c r="DI14" s="591"/>
      <c r="DJ14" s="591"/>
      <c r="DK14" s="591"/>
      <c r="DL14" s="591"/>
      <c r="DM14" s="591"/>
      <c r="DN14" s="591"/>
      <c r="DO14" s="591"/>
      <c r="DP14" s="592"/>
      <c r="DQ14" s="596">
        <v>725904</v>
      </c>
      <c r="DR14" s="591"/>
      <c r="DS14" s="591"/>
      <c r="DT14" s="591"/>
      <c r="DU14" s="591"/>
      <c r="DV14" s="591"/>
      <c r="DW14" s="591"/>
      <c r="DX14" s="591"/>
      <c r="DY14" s="591"/>
      <c r="DZ14" s="591"/>
      <c r="EA14" s="591"/>
      <c r="EB14" s="591"/>
      <c r="EC14" s="626"/>
    </row>
    <row r="15" spans="2:143" ht="11.25" customHeight="1" x14ac:dyDescent="0.15">
      <c r="B15" s="587" t="s">
        <v>240</v>
      </c>
      <c r="C15" s="588"/>
      <c r="D15" s="588"/>
      <c r="E15" s="588"/>
      <c r="F15" s="588"/>
      <c r="G15" s="588"/>
      <c r="H15" s="588"/>
      <c r="I15" s="588"/>
      <c r="J15" s="588"/>
      <c r="K15" s="588"/>
      <c r="L15" s="588"/>
      <c r="M15" s="588"/>
      <c r="N15" s="588"/>
      <c r="O15" s="588"/>
      <c r="P15" s="588"/>
      <c r="Q15" s="589"/>
      <c r="R15" s="590">
        <v>6524</v>
      </c>
      <c r="S15" s="591"/>
      <c r="T15" s="591"/>
      <c r="U15" s="591"/>
      <c r="V15" s="591"/>
      <c r="W15" s="591"/>
      <c r="X15" s="591"/>
      <c r="Y15" s="592"/>
      <c r="Z15" s="643">
        <v>0</v>
      </c>
      <c r="AA15" s="643"/>
      <c r="AB15" s="643"/>
      <c r="AC15" s="643"/>
      <c r="AD15" s="644">
        <v>6524</v>
      </c>
      <c r="AE15" s="644"/>
      <c r="AF15" s="644"/>
      <c r="AG15" s="644"/>
      <c r="AH15" s="644"/>
      <c r="AI15" s="644"/>
      <c r="AJ15" s="644"/>
      <c r="AK15" s="644"/>
      <c r="AL15" s="613">
        <v>0.1</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225723</v>
      </c>
      <c r="BH15" s="591"/>
      <c r="BI15" s="591"/>
      <c r="BJ15" s="591"/>
      <c r="BK15" s="591"/>
      <c r="BL15" s="591"/>
      <c r="BM15" s="591"/>
      <c r="BN15" s="592"/>
      <c r="BO15" s="643">
        <v>6.4</v>
      </c>
      <c r="BP15" s="643"/>
      <c r="BQ15" s="643"/>
      <c r="BR15" s="643"/>
      <c r="BS15" s="596" t="s">
        <v>111</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2097204</v>
      </c>
      <c r="CS15" s="591"/>
      <c r="CT15" s="591"/>
      <c r="CU15" s="591"/>
      <c r="CV15" s="591"/>
      <c r="CW15" s="591"/>
      <c r="CX15" s="591"/>
      <c r="CY15" s="592"/>
      <c r="CZ15" s="643">
        <v>10.3</v>
      </c>
      <c r="DA15" s="643"/>
      <c r="DB15" s="643"/>
      <c r="DC15" s="643"/>
      <c r="DD15" s="596">
        <v>771911</v>
      </c>
      <c r="DE15" s="591"/>
      <c r="DF15" s="591"/>
      <c r="DG15" s="591"/>
      <c r="DH15" s="591"/>
      <c r="DI15" s="591"/>
      <c r="DJ15" s="591"/>
      <c r="DK15" s="591"/>
      <c r="DL15" s="591"/>
      <c r="DM15" s="591"/>
      <c r="DN15" s="591"/>
      <c r="DO15" s="591"/>
      <c r="DP15" s="592"/>
      <c r="DQ15" s="596">
        <v>1150467</v>
      </c>
      <c r="DR15" s="591"/>
      <c r="DS15" s="591"/>
      <c r="DT15" s="591"/>
      <c r="DU15" s="591"/>
      <c r="DV15" s="591"/>
      <c r="DW15" s="591"/>
      <c r="DX15" s="591"/>
      <c r="DY15" s="591"/>
      <c r="DZ15" s="591"/>
      <c r="EA15" s="591"/>
      <c r="EB15" s="591"/>
      <c r="EC15" s="626"/>
    </row>
    <row r="16" spans="2:143" ht="11.25" customHeight="1" x14ac:dyDescent="0.15">
      <c r="B16" s="587" t="s">
        <v>243</v>
      </c>
      <c r="C16" s="588"/>
      <c r="D16" s="588"/>
      <c r="E16" s="588"/>
      <c r="F16" s="588"/>
      <c r="G16" s="588"/>
      <c r="H16" s="588"/>
      <c r="I16" s="588"/>
      <c r="J16" s="588"/>
      <c r="K16" s="588"/>
      <c r="L16" s="588"/>
      <c r="M16" s="588"/>
      <c r="N16" s="588"/>
      <c r="O16" s="588"/>
      <c r="P16" s="588"/>
      <c r="Q16" s="589"/>
      <c r="R16" s="590">
        <v>7532531</v>
      </c>
      <c r="S16" s="591"/>
      <c r="T16" s="591"/>
      <c r="U16" s="591"/>
      <c r="V16" s="591"/>
      <c r="W16" s="591"/>
      <c r="X16" s="591"/>
      <c r="Y16" s="592"/>
      <c r="Z16" s="643">
        <v>36.4</v>
      </c>
      <c r="AA16" s="643"/>
      <c r="AB16" s="643"/>
      <c r="AC16" s="643"/>
      <c r="AD16" s="644">
        <v>6579178</v>
      </c>
      <c r="AE16" s="644"/>
      <c r="AF16" s="644"/>
      <c r="AG16" s="644"/>
      <c r="AH16" s="644"/>
      <c r="AI16" s="644"/>
      <c r="AJ16" s="644"/>
      <c r="AK16" s="644"/>
      <c r="AL16" s="613">
        <v>60.5</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v>124799</v>
      </c>
      <c r="CS16" s="591"/>
      <c r="CT16" s="591"/>
      <c r="CU16" s="591"/>
      <c r="CV16" s="591"/>
      <c r="CW16" s="591"/>
      <c r="CX16" s="591"/>
      <c r="CY16" s="592"/>
      <c r="CZ16" s="643">
        <v>0.6</v>
      </c>
      <c r="DA16" s="643"/>
      <c r="DB16" s="643"/>
      <c r="DC16" s="643"/>
      <c r="DD16" s="596" t="s">
        <v>111</v>
      </c>
      <c r="DE16" s="591"/>
      <c r="DF16" s="591"/>
      <c r="DG16" s="591"/>
      <c r="DH16" s="591"/>
      <c r="DI16" s="591"/>
      <c r="DJ16" s="591"/>
      <c r="DK16" s="591"/>
      <c r="DL16" s="591"/>
      <c r="DM16" s="591"/>
      <c r="DN16" s="591"/>
      <c r="DO16" s="591"/>
      <c r="DP16" s="592"/>
      <c r="DQ16" s="596">
        <v>92621</v>
      </c>
      <c r="DR16" s="591"/>
      <c r="DS16" s="591"/>
      <c r="DT16" s="591"/>
      <c r="DU16" s="591"/>
      <c r="DV16" s="591"/>
      <c r="DW16" s="591"/>
      <c r="DX16" s="591"/>
      <c r="DY16" s="591"/>
      <c r="DZ16" s="591"/>
      <c r="EA16" s="591"/>
      <c r="EB16" s="591"/>
      <c r="EC16" s="626"/>
    </row>
    <row r="17" spans="2:133" ht="11.25" customHeight="1" x14ac:dyDescent="0.15">
      <c r="B17" s="587" t="s">
        <v>246</v>
      </c>
      <c r="C17" s="588"/>
      <c r="D17" s="588"/>
      <c r="E17" s="588"/>
      <c r="F17" s="588"/>
      <c r="G17" s="588"/>
      <c r="H17" s="588"/>
      <c r="I17" s="588"/>
      <c r="J17" s="588"/>
      <c r="K17" s="588"/>
      <c r="L17" s="588"/>
      <c r="M17" s="588"/>
      <c r="N17" s="588"/>
      <c r="O17" s="588"/>
      <c r="P17" s="588"/>
      <c r="Q17" s="589"/>
      <c r="R17" s="590">
        <v>6579178</v>
      </c>
      <c r="S17" s="591"/>
      <c r="T17" s="591"/>
      <c r="U17" s="591"/>
      <c r="V17" s="591"/>
      <c r="W17" s="591"/>
      <c r="X17" s="591"/>
      <c r="Y17" s="592"/>
      <c r="Z17" s="643">
        <v>31.8</v>
      </c>
      <c r="AA17" s="643"/>
      <c r="AB17" s="643"/>
      <c r="AC17" s="643"/>
      <c r="AD17" s="644">
        <v>6579178</v>
      </c>
      <c r="AE17" s="644"/>
      <c r="AF17" s="644"/>
      <c r="AG17" s="644"/>
      <c r="AH17" s="644"/>
      <c r="AI17" s="644"/>
      <c r="AJ17" s="644"/>
      <c r="AK17" s="644"/>
      <c r="AL17" s="613">
        <v>60.5</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2398918</v>
      </c>
      <c r="CS17" s="591"/>
      <c r="CT17" s="591"/>
      <c r="CU17" s="591"/>
      <c r="CV17" s="591"/>
      <c r="CW17" s="591"/>
      <c r="CX17" s="591"/>
      <c r="CY17" s="592"/>
      <c r="CZ17" s="643">
        <v>11.8</v>
      </c>
      <c r="DA17" s="643"/>
      <c r="DB17" s="643"/>
      <c r="DC17" s="643"/>
      <c r="DD17" s="596" t="s">
        <v>111</v>
      </c>
      <c r="DE17" s="591"/>
      <c r="DF17" s="591"/>
      <c r="DG17" s="591"/>
      <c r="DH17" s="591"/>
      <c r="DI17" s="591"/>
      <c r="DJ17" s="591"/>
      <c r="DK17" s="591"/>
      <c r="DL17" s="591"/>
      <c r="DM17" s="591"/>
      <c r="DN17" s="591"/>
      <c r="DO17" s="591"/>
      <c r="DP17" s="592"/>
      <c r="DQ17" s="596">
        <v>2027265</v>
      </c>
      <c r="DR17" s="591"/>
      <c r="DS17" s="591"/>
      <c r="DT17" s="591"/>
      <c r="DU17" s="591"/>
      <c r="DV17" s="591"/>
      <c r="DW17" s="591"/>
      <c r="DX17" s="591"/>
      <c r="DY17" s="591"/>
      <c r="DZ17" s="591"/>
      <c r="EA17" s="591"/>
      <c r="EB17" s="591"/>
      <c r="EC17" s="626"/>
    </row>
    <row r="18" spans="2:133" ht="11.25" customHeight="1" x14ac:dyDescent="0.15">
      <c r="B18" s="587" t="s">
        <v>249</v>
      </c>
      <c r="C18" s="588"/>
      <c r="D18" s="588"/>
      <c r="E18" s="588"/>
      <c r="F18" s="588"/>
      <c r="G18" s="588"/>
      <c r="H18" s="588"/>
      <c r="I18" s="588"/>
      <c r="J18" s="588"/>
      <c r="K18" s="588"/>
      <c r="L18" s="588"/>
      <c r="M18" s="588"/>
      <c r="N18" s="588"/>
      <c r="O18" s="588"/>
      <c r="P18" s="588"/>
      <c r="Q18" s="589"/>
      <c r="R18" s="590">
        <v>953353</v>
      </c>
      <c r="S18" s="591"/>
      <c r="T18" s="591"/>
      <c r="U18" s="591"/>
      <c r="V18" s="591"/>
      <c r="W18" s="591"/>
      <c r="X18" s="591"/>
      <c r="Y18" s="592"/>
      <c r="Z18" s="643">
        <v>4.5999999999999996</v>
      </c>
      <c r="AA18" s="643"/>
      <c r="AB18" s="643"/>
      <c r="AC18" s="643"/>
      <c r="AD18" s="644" t="s">
        <v>111</v>
      </c>
      <c r="AE18" s="644"/>
      <c r="AF18" s="644"/>
      <c r="AG18" s="644"/>
      <c r="AH18" s="644"/>
      <c r="AI18" s="644"/>
      <c r="AJ18" s="644"/>
      <c r="AK18" s="644"/>
      <c r="AL18" s="613" t="s">
        <v>111</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x14ac:dyDescent="0.15">
      <c r="B19" s="587" t="s">
        <v>252</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v>80054</v>
      </c>
      <c r="BH19" s="591"/>
      <c r="BI19" s="591"/>
      <c r="BJ19" s="591"/>
      <c r="BK19" s="591"/>
      <c r="BL19" s="591"/>
      <c r="BM19" s="591"/>
      <c r="BN19" s="592"/>
      <c r="BO19" s="643">
        <v>2.2999999999999998</v>
      </c>
      <c r="BP19" s="643"/>
      <c r="BQ19" s="643"/>
      <c r="BR19" s="643"/>
      <c r="BS19" s="596" t="s">
        <v>111</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x14ac:dyDescent="0.15">
      <c r="B20" s="587" t="s">
        <v>255</v>
      </c>
      <c r="C20" s="588"/>
      <c r="D20" s="588"/>
      <c r="E20" s="588"/>
      <c r="F20" s="588"/>
      <c r="G20" s="588"/>
      <c r="H20" s="588"/>
      <c r="I20" s="588"/>
      <c r="J20" s="588"/>
      <c r="K20" s="588"/>
      <c r="L20" s="588"/>
      <c r="M20" s="588"/>
      <c r="N20" s="588"/>
      <c r="O20" s="588"/>
      <c r="P20" s="588"/>
      <c r="Q20" s="589"/>
      <c r="R20" s="590">
        <v>11866603</v>
      </c>
      <c r="S20" s="591"/>
      <c r="T20" s="591"/>
      <c r="U20" s="591"/>
      <c r="V20" s="591"/>
      <c r="W20" s="591"/>
      <c r="X20" s="591"/>
      <c r="Y20" s="592"/>
      <c r="Z20" s="643">
        <v>57.4</v>
      </c>
      <c r="AA20" s="643"/>
      <c r="AB20" s="643"/>
      <c r="AC20" s="643"/>
      <c r="AD20" s="644">
        <v>10833671</v>
      </c>
      <c r="AE20" s="644"/>
      <c r="AF20" s="644"/>
      <c r="AG20" s="644"/>
      <c r="AH20" s="644"/>
      <c r="AI20" s="644"/>
      <c r="AJ20" s="644"/>
      <c r="AK20" s="644"/>
      <c r="AL20" s="613">
        <v>99.6</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v>80054</v>
      </c>
      <c r="BH20" s="591"/>
      <c r="BI20" s="591"/>
      <c r="BJ20" s="591"/>
      <c r="BK20" s="591"/>
      <c r="BL20" s="591"/>
      <c r="BM20" s="591"/>
      <c r="BN20" s="592"/>
      <c r="BO20" s="643">
        <v>2.2999999999999998</v>
      </c>
      <c r="BP20" s="643"/>
      <c r="BQ20" s="643"/>
      <c r="BR20" s="643"/>
      <c r="BS20" s="596" t="s">
        <v>111</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20377433</v>
      </c>
      <c r="CS20" s="591"/>
      <c r="CT20" s="591"/>
      <c r="CU20" s="591"/>
      <c r="CV20" s="591"/>
      <c r="CW20" s="591"/>
      <c r="CX20" s="591"/>
      <c r="CY20" s="592"/>
      <c r="CZ20" s="643">
        <v>100</v>
      </c>
      <c r="DA20" s="643"/>
      <c r="DB20" s="643"/>
      <c r="DC20" s="643"/>
      <c r="DD20" s="596">
        <v>2525127</v>
      </c>
      <c r="DE20" s="591"/>
      <c r="DF20" s="591"/>
      <c r="DG20" s="591"/>
      <c r="DH20" s="591"/>
      <c r="DI20" s="591"/>
      <c r="DJ20" s="591"/>
      <c r="DK20" s="591"/>
      <c r="DL20" s="591"/>
      <c r="DM20" s="591"/>
      <c r="DN20" s="591"/>
      <c r="DO20" s="591"/>
      <c r="DP20" s="592"/>
      <c r="DQ20" s="596">
        <v>12887685</v>
      </c>
      <c r="DR20" s="591"/>
      <c r="DS20" s="591"/>
      <c r="DT20" s="591"/>
      <c r="DU20" s="591"/>
      <c r="DV20" s="591"/>
      <c r="DW20" s="591"/>
      <c r="DX20" s="591"/>
      <c r="DY20" s="591"/>
      <c r="DZ20" s="591"/>
      <c r="EA20" s="591"/>
      <c r="EB20" s="591"/>
      <c r="EC20" s="626"/>
    </row>
    <row r="21" spans="2:133" ht="11.25" customHeight="1" x14ac:dyDescent="0.15">
      <c r="B21" s="587" t="s">
        <v>258</v>
      </c>
      <c r="C21" s="588"/>
      <c r="D21" s="588"/>
      <c r="E21" s="588"/>
      <c r="F21" s="588"/>
      <c r="G21" s="588"/>
      <c r="H21" s="588"/>
      <c r="I21" s="588"/>
      <c r="J21" s="588"/>
      <c r="K21" s="588"/>
      <c r="L21" s="588"/>
      <c r="M21" s="588"/>
      <c r="N21" s="588"/>
      <c r="O21" s="588"/>
      <c r="P21" s="588"/>
      <c r="Q21" s="589"/>
      <c r="R21" s="590">
        <v>3894</v>
      </c>
      <c r="S21" s="591"/>
      <c r="T21" s="591"/>
      <c r="U21" s="591"/>
      <c r="V21" s="591"/>
      <c r="W21" s="591"/>
      <c r="X21" s="591"/>
      <c r="Y21" s="592"/>
      <c r="Z21" s="643">
        <v>0</v>
      </c>
      <c r="AA21" s="643"/>
      <c r="AB21" s="643"/>
      <c r="AC21" s="643"/>
      <c r="AD21" s="644">
        <v>3894</v>
      </c>
      <c r="AE21" s="644"/>
      <c r="AF21" s="644"/>
      <c r="AG21" s="644"/>
      <c r="AH21" s="644"/>
      <c r="AI21" s="644"/>
      <c r="AJ21" s="644"/>
      <c r="AK21" s="644"/>
      <c r="AL21" s="613">
        <v>0</v>
      </c>
      <c r="AM21" s="645"/>
      <c r="AN21" s="645"/>
      <c r="AO21" s="646"/>
      <c r="AP21" s="681" t="s">
        <v>259</v>
      </c>
      <c r="AQ21" s="691"/>
      <c r="AR21" s="691"/>
      <c r="AS21" s="691"/>
      <c r="AT21" s="691"/>
      <c r="AU21" s="691"/>
      <c r="AV21" s="691"/>
      <c r="AW21" s="691"/>
      <c r="AX21" s="691"/>
      <c r="AY21" s="691"/>
      <c r="AZ21" s="691"/>
      <c r="BA21" s="691"/>
      <c r="BB21" s="691"/>
      <c r="BC21" s="691"/>
      <c r="BD21" s="691"/>
      <c r="BE21" s="691"/>
      <c r="BF21" s="683"/>
      <c r="BG21" s="590">
        <v>475</v>
      </c>
      <c r="BH21" s="591"/>
      <c r="BI21" s="591"/>
      <c r="BJ21" s="591"/>
      <c r="BK21" s="591"/>
      <c r="BL21" s="591"/>
      <c r="BM21" s="591"/>
      <c r="BN21" s="592"/>
      <c r="BO21" s="643">
        <v>0</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260</v>
      </c>
      <c r="C22" s="588"/>
      <c r="D22" s="588"/>
      <c r="E22" s="588"/>
      <c r="F22" s="588"/>
      <c r="G22" s="588"/>
      <c r="H22" s="588"/>
      <c r="I22" s="588"/>
      <c r="J22" s="588"/>
      <c r="K22" s="588"/>
      <c r="L22" s="588"/>
      <c r="M22" s="588"/>
      <c r="N22" s="588"/>
      <c r="O22" s="588"/>
      <c r="P22" s="588"/>
      <c r="Q22" s="589"/>
      <c r="R22" s="590">
        <v>328466</v>
      </c>
      <c r="S22" s="591"/>
      <c r="T22" s="591"/>
      <c r="U22" s="591"/>
      <c r="V22" s="591"/>
      <c r="W22" s="591"/>
      <c r="X22" s="591"/>
      <c r="Y22" s="592"/>
      <c r="Z22" s="643">
        <v>1.6</v>
      </c>
      <c r="AA22" s="643"/>
      <c r="AB22" s="643"/>
      <c r="AC22" s="643"/>
      <c r="AD22" s="644" t="s">
        <v>111</v>
      </c>
      <c r="AE22" s="644"/>
      <c r="AF22" s="644"/>
      <c r="AG22" s="644"/>
      <c r="AH22" s="644"/>
      <c r="AI22" s="644"/>
      <c r="AJ22" s="644"/>
      <c r="AK22" s="644"/>
      <c r="AL22" s="613" t="s">
        <v>111</v>
      </c>
      <c r="AM22" s="645"/>
      <c r="AN22" s="645"/>
      <c r="AO22" s="646"/>
      <c r="AP22" s="681" t="s">
        <v>261</v>
      </c>
      <c r="AQ22" s="691"/>
      <c r="AR22" s="691"/>
      <c r="AS22" s="691"/>
      <c r="AT22" s="691"/>
      <c r="AU22" s="691"/>
      <c r="AV22" s="691"/>
      <c r="AW22" s="691"/>
      <c r="AX22" s="691"/>
      <c r="AY22" s="691"/>
      <c r="AZ22" s="691"/>
      <c r="BA22" s="691"/>
      <c r="BB22" s="691"/>
      <c r="BC22" s="691"/>
      <c r="BD22" s="691"/>
      <c r="BE22" s="691"/>
      <c r="BF22" s="683"/>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263</v>
      </c>
      <c r="C23" s="588"/>
      <c r="D23" s="588"/>
      <c r="E23" s="588"/>
      <c r="F23" s="588"/>
      <c r="G23" s="588"/>
      <c r="H23" s="588"/>
      <c r="I23" s="588"/>
      <c r="J23" s="588"/>
      <c r="K23" s="588"/>
      <c r="L23" s="588"/>
      <c r="M23" s="588"/>
      <c r="N23" s="588"/>
      <c r="O23" s="588"/>
      <c r="P23" s="588"/>
      <c r="Q23" s="589"/>
      <c r="R23" s="590">
        <v>524573</v>
      </c>
      <c r="S23" s="591"/>
      <c r="T23" s="591"/>
      <c r="U23" s="591"/>
      <c r="V23" s="591"/>
      <c r="W23" s="591"/>
      <c r="X23" s="591"/>
      <c r="Y23" s="592"/>
      <c r="Z23" s="643">
        <v>2.5</v>
      </c>
      <c r="AA23" s="643"/>
      <c r="AB23" s="643"/>
      <c r="AC23" s="643"/>
      <c r="AD23" s="644">
        <v>4094</v>
      </c>
      <c r="AE23" s="644"/>
      <c r="AF23" s="644"/>
      <c r="AG23" s="644"/>
      <c r="AH23" s="644"/>
      <c r="AI23" s="644"/>
      <c r="AJ23" s="644"/>
      <c r="AK23" s="644"/>
      <c r="AL23" s="613">
        <v>0</v>
      </c>
      <c r="AM23" s="645"/>
      <c r="AN23" s="645"/>
      <c r="AO23" s="646"/>
      <c r="AP23" s="681" t="s">
        <v>264</v>
      </c>
      <c r="AQ23" s="691"/>
      <c r="AR23" s="691"/>
      <c r="AS23" s="691"/>
      <c r="AT23" s="691"/>
      <c r="AU23" s="691"/>
      <c r="AV23" s="691"/>
      <c r="AW23" s="691"/>
      <c r="AX23" s="691"/>
      <c r="AY23" s="691"/>
      <c r="AZ23" s="691"/>
      <c r="BA23" s="691"/>
      <c r="BB23" s="691"/>
      <c r="BC23" s="691"/>
      <c r="BD23" s="691"/>
      <c r="BE23" s="691"/>
      <c r="BF23" s="683"/>
      <c r="BG23" s="590">
        <v>79579</v>
      </c>
      <c r="BH23" s="591"/>
      <c r="BI23" s="591"/>
      <c r="BJ23" s="591"/>
      <c r="BK23" s="591"/>
      <c r="BL23" s="591"/>
      <c r="BM23" s="591"/>
      <c r="BN23" s="592"/>
      <c r="BO23" s="643">
        <v>2.2000000000000002</v>
      </c>
      <c r="BP23" s="643"/>
      <c r="BQ23" s="643"/>
      <c r="BR23" s="643"/>
      <c r="BS23" s="596" t="s">
        <v>111</v>
      </c>
      <c r="BT23" s="591"/>
      <c r="BU23" s="591"/>
      <c r="BV23" s="591"/>
      <c r="BW23" s="591"/>
      <c r="BX23" s="591"/>
      <c r="BY23" s="591"/>
      <c r="BZ23" s="591"/>
      <c r="CA23" s="591"/>
      <c r="CB23" s="626"/>
      <c r="CD23" s="695" t="s">
        <v>203</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x14ac:dyDescent="0.15">
      <c r="B24" s="587" t="s">
        <v>270</v>
      </c>
      <c r="C24" s="588"/>
      <c r="D24" s="588"/>
      <c r="E24" s="588"/>
      <c r="F24" s="588"/>
      <c r="G24" s="588"/>
      <c r="H24" s="588"/>
      <c r="I24" s="588"/>
      <c r="J24" s="588"/>
      <c r="K24" s="588"/>
      <c r="L24" s="588"/>
      <c r="M24" s="588"/>
      <c r="N24" s="588"/>
      <c r="O24" s="588"/>
      <c r="P24" s="588"/>
      <c r="Q24" s="589"/>
      <c r="R24" s="590">
        <v>57553</v>
      </c>
      <c r="S24" s="591"/>
      <c r="T24" s="591"/>
      <c r="U24" s="591"/>
      <c r="V24" s="591"/>
      <c r="W24" s="591"/>
      <c r="X24" s="591"/>
      <c r="Y24" s="592"/>
      <c r="Z24" s="643">
        <v>0.3</v>
      </c>
      <c r="AA24" s="643"/>
      <c r="AB24" s="643"/>
      <c r="AC24" s="643"/>
      <c r="AD24" s="644" t="s">
        <v>111</v>
      </c>
      <c r="AE24" s="644"/>
      <c r="AF24" s="644"/>
      <c r="AG24" s="644"/>
      <c r="AH24" s="644"/>
      <c r="AI24" s="644"/>
      <c r="AJ24" s="644"/>
      <c r="AK24" s="644"/>
      <c r="AL24" s="613" t="s">
        <v>111</v>
      </c>
      <c r="AM24" s="645"/>
      <c r="AN24" s="645"/>
      <c r="AO24" s="646"/>
      <c r="AP24" s="681" t="s">
        <v>271</v>
      </c>
      <c r="AQ24" s="691"/>
      <c r="AR24" s="691"/>
      <c r="AS24" s="691"/>
      <c r="AT24" s="691"/>
      <c r="AU24" s="691"/>
      <c r="AV24" s="691"/>
      <c r="AW24" s="691"/>
      <c r="AX24" s="691"/>
      <c r="AY24" s="691"/>
      <c r="AZ24" s="691"/>
      <c r="BA24" s="691"/>
      <c r="BB24" s="691"/>
      <c r="BC24" s="691"/>
      <c r="BD24" s="691"/>
      <c r="BE24" s="691"/>
      <c r="BF24" s="683"/>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7885280</v>
      </c>
      <c r="CS24" s="641"/>
      <c r="CT24" s="641"/>
      <c r="CU24" s="641"/>
      <c r="CV24" s="641"/>
      <c r="CW24" s="641"/>
      <c r="CX24" s="641"/>
      <c r="CY24" s="688"/>
      <c r="CZ24" s="692">
        <v>38.700000000000003</v>
      </c>
      <c r="DA24" s="693"/>
      <c r="DB24" s="693"/>
      <c r="DC24" s="694"/>
      <c r="DD24" s="687">
        <v>5075850</v>
      </c>
      <c r="DE24" s="641"/>
      <c r="DF24" s="641"/>
      <c r="DG24" s="641"/>
      <c r="DH24" s="641"/>
      <c r="DI24" s="641"/>
      <c r="DJ24" s="641"/>
      <c r="DK24" s="688"/>
      <c r="DL24" s="687">
        <v>4996959</v>
      </c>
      <c r="DM24" s="641"/>
      <c r="DN24" s="641"/>
      <c r="DO24" s="641"/>
      <c r="DP24" s="641"/>
      <c r="DQ24" s="641"/>
      <c r="DR24" s="641"/>
      <c r="DS24" s="641"/>
      <c r="DT24" s="641"/>
      <c r="DU24" s="641"/>
      <c r="DV24" s="688"/>
      <c r="DW24" s="689">
        <v>43.8</v>
      </c>
      <c r="DX24" s="658"/>
      <c r="DY24" s="658"/>
      <c r="DZ24" s="658"/>
      <c r="EA24" s="658"/>
      <c r="EB24" s="658"/>
      <c r="EC24" s="690"/>
    </row>
    <row r="25" spans="2:133" ht="11.25" customHeight="1" x14ac:dyDescent="0.15">
      <c r="B25" s="587" t="s">
        <v>273</v>
      </c>
      <c r="C25" s="588"/>
      <c r="D25" s="588"/>
      <c r="E25" s="588"/>
      <c r="F25" s="588"/>
      <c r="G25" s="588"/>
      <c r="H25" s="588"/>
      <c r="I25" s="588"/>
      <c r="J25" s="588"/>
      <c r="K25" s="588"/>
      <c r="L25" s="588"/>
      <c r="M25" s="588"/>
      <c r="N25" s="588"/>
      <c r="O25" s="588"/>
      <c r="P25" s="588"/>
      <c r="Q25" s="589"/>
      <c r="R25" s="590">
        <v>2201541</v>
      </c>
      <c r="S25" s="591"/>
      <c r="T25" s="591"/>
      <c r="U25" s="591"/>
      <c r="V25" s="591"/>
      <c r="W25" s="591"/>
      <c r="X25" s="591"/>
      <c r="Y25" s="592"/>
      <c r="Z25" s="643">
        <v>10.6</v>
      </c>
      <c r="AA25" s="643"/>
      <c r="AB25" s="643"/>
      <c r="AC25" s="643"/>
      <c r="AD25" s="644" t="s">
        <v>111</v>
      </c>
      <c r="AE25" s="644"/>
      <c r="AF25" s="644"/>
      <c r="AG25" s="644"/>
      <c r="AH25" s="644"/>
      <c r="AI25" s="644"/>
      <c r="AJ25" s="644"/>
      <c r="AK25" s="644"/>
      <c r="AL25" s="613" t="s">
        <v>111</v>
      </c>
      <c r="AM25" s="645"/>
      <c r="AN25" s="645"/>
      <c r="AO25" s="646"/>
      <c r="AP25" s="681" t="s">
        <v>274</v>
      </c>
      <c r="AQ25" s="691"/>
      <c r="AR25" s="691"/>
      <c r="AS25" s="691"/>
      <c r="AT25" s="691"/>
      <c r="AU25" s="691"/>
      <c r="AV25" s="691"/>
      <c r="AW25" s="691"/>
      <c r="AX25" s="691"/>
      <c r="AY25" s="691"/>
      <c r="AZ25" s="691"/>
      <c r="BA25" s="691"/>
      <c r="BB25" s="691"/>
      <c r="BC25" s="691"/>
      <c r="BD25" s="691"/>
      <c r="BE25" s="691"/>
      <c r="BF25" s="683"/>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2879745</v>
      </c>
      <c r="CS25" s="609"/>
      <c r="CT25" s="609"/>
      <c r="CU25" s="609"/>
      <c r="CV25" s="609"/>
      <c r="CW25" s="609"/>
      <c r="CX25" s="609"/>
      <c r="CY25" s="610"/>
      <c r="CZ25" s="593">
        <v>14.1</v>
      </c>
      <c r="DA25" s="611"/>
      <c r="DB25" s="611"/>
      <c r="DC25" s="612"/>
      <c r="DD25" s="596">
        <v>2535281</v>
      </c>
      <c r="DE25" s="609"/>
      <c r="DF25" s="609"/>
      <c r="DG25" s="609"/>
      <c r="DH25" s="609"/>
      <c r="DI25" s="609"/>
      <c r="DJ25" s="609"/>
      <c r="DK25" s="610"/>
      <c r="DL25" s="596">
        <v>2464944</v>
      </c>
      <c r="DM25" s="609"/>
      <c r="DN25" s="609"/>
      <c r="DO25" s="609"/>
      <c r="DP25" s="609"/>
      <c r="DQ25" s="609"/>
      <c r="DR25" s="609"/>
      <c r="DS25" s="609"/>
      <c r="DT25" s="609"/>
      <c r="DU25" s="609"/>
      <c r="DV25" s="610"/>
      <c r="DW25" s="613">
        <v>21.6</v>
      </c>
      <c r="DX25" s="614"/>
      <c r="DY25" s="614"/>
      <c r="DZ25" s="614"/>
      <c r="EA25" s="614"/>
      <c r="EB25" s="614"/>
      <c r="EC25" s="615"/>
    </row>
    <row r="26" spans="2:133" ht="11.25" customHeight="1" x14ac:dyDescent="0.15">
      <c r="B26" s="684" t="s">
        <v>276</v>
      </c>
      <c r="C26" s="685"/>
      <c r="D26" s="685"/>
      <c r="E26" s="685"/>
      <c r="F26" s="685"/>
      <c r="G26" s="685"/>
      <c r="H26" s="685"/>
      <c r="I26" s="685"/>
      <c r="J26" s="685"/>
      <c r="K26" s="685"/>
      <c r="L26" s="685"/>
      <c r="M26" s="685"/>
      <c r="N26" s="685"/>
      <c r="O26" s="685"/>
      <c r="P26" s="685"/>
      <c r="Q26" s="686"/>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1" t="s">
        <v>277</v>
      </c>
      <c r="AQ26" s="682"/>
      <c r="AR26" s="682"/>
      <c r="AS26" s="682"/>
      <c r="AT26" s="682"/>
      <c r="AU26" s="682"/>
      <c r="AV26" s="682"/>
      <c r="AW26" s="682"/>
      <c r="AX26" s="682"/>
      <c r="AY26" s="682"/>
      <c r="AZ26" s="682"/>
      <c r="BA26" s="682"/>
      <c r="BB26" s="682"/>
      <c r="BC26" s="682"/>
      <c r="BD26" s="682"/>
      <c r="BE26" s="682"/>
      <c r="BF26" s="683"/>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1748099</v>
      </c>
      <c r="CS26" s="591"/>
      <c r="CT26" s="591"/>
      <c r="CU26" s="591"/>
      <c r="CV26" s="591"/>
      <c r="CW26" s="591"/>
      <c r="CX26" s="591"/>
      <c r="CY26" s="592"/>
      <c r="CZ26" s="593">
        <v>8.6</v>
      </c>
      <c r="DA26" s="611"/>
      <c r="DB26" s="611"/>
      <c r="DC26" s="612"/>
      <c r="DD26" s="596">
        <v>1476527</v>
      </c>
      <c r="DE26" s="591"/>
      <c r="DF26" s="591"/>
      <c r="DG26" s="591"/>
      <c r="DH26" s="591"/>
      <c r="DI26" s="591"/>
      <c r="DJ26" s="591"/>
      <c r="DK26" s="592"/>
      <c r="DL26" s="596" t="s">
        <v>215</v>
      </c>
      <c r="DM26" s="591"/>
      <c r="DN26" s="591"/>
      <c r="DO26" s="591"/>
      <c r="DP26" s="591"/>
      <c r="DQ26" s="591"/>
      <c r="DR26" s="591"/>
      <c r="DS26" s="591"/>
      <c r="DT26" s="591"/>
      <c r="DU26" s="591"/>
      <c r="DV26" s="592"/>
      <c r="DW26" s="613" t="s">
        <v>215</v>
      </c>
      <c r="DX26" s="614"/>
      <c r="DY26" s="614"/>
      <c r="DZ26" s="614"/>
      <c r="EA26" s="614"/>
      <c r="EB26" s="614"/>
      <c r="EC26" s="615"/>
    </row>
    <row r="27" spans="2:133" ht="11.25" customHeight="1" x14ac:dyDescent="0.15">
      <c r="B27" s="587" t="s">
        <v>279</v>
      </c>
      <c r="C27" s="588"/>
      <c r="D27" s="588"/>
      <c r="E27" s="588"/>
      <c r="F27" s="588"/>
      <c r="G27" s="588"/>
      <c r="H27" s="588"/>
      <c r="I27" s="588"/>
      <c r="J27" s="588"/>
      <c r="K27" s="588"/>
      <c r="L27" s="588"/>
      <c r="M27" s="588"/>
      <c r="N27" s="588"/>
      <c r="O27" s="588"/>
      <c r="P27" s="588"/>
      <c r="Q27" s="589"/>
      <c r="R27" s="590">
        <v>1682611</v>
      </c>
      <c r="S27" s="591"/>
      <c r="T27" s="591"/>
      <c r="U27" s="591"/>
      <c r="V27" s="591"/>
      <c r="W27" s="591"/>
      <c r="X27" s="591"/>
      <c r="Y27" s="592"/>
      <c r="Z27" s="643">
        <v>8.1</v>
      </c>
      <c r="AA27" s="643"/>
      <c r="AB27" s="643"/>
      <c r="AC27" s="643"/>
      <c r="AD27" s="644" t="s">
        <v>111</v>
      </c>
      <c r="AE27" s="644"/>
      <c r="AF27" s="644"/>
      <c r="AG27" s="644"/>
      <c r="AH27" s="644"/>
      <c r="AI27" s="644"/>
      <c r="AJ27" s="644"/>
      <c r="AK27" s="644"/>
      <c r="AL27" s="613" t="s">
        <v>111</v>
      </c>
      <c r="AM27" s="645"/>
      <c r="AN27" s="645"/>
      <c r="AO27" s="646"/>
      <c r="AP27" s="587" t="s">
        <v>280</v>
      </c>
      <c r="AQ27" s="588"/>
      <c r="AR27" s="588"/>
      <c r="AS27" s="588"/>
      <c r="AT27" s="588"/>
      <c r="AU27" s="588"/>
      <c r="AV27" s="588"/>
      <c r="AW27" s="588"/>
      <c r="AX27" s="588"/>
      <c r="AY27" s="588"/>
      <c r="AZ27" s="588"/>
      <c r="BA27" s="588"/>
      <c r="BB27" s="588"/>
      <c r="BC27" s="588"/>
      <c r="BD27" s="588"/>
      <c r="BE27" s="588"/>
      <c r="BF27" s="589"/>
      <c r="BG27" s="590">
        <v>3537589</v>
      </c>
      <c r="BH27" s="591"/>
      <c r="BI27" s="591"/>
      <c r="BJ27" s="591"/>
      <c r="BK27" s="591"/>
      <c r="BL27" s="591"/>
      <c r="BM27" s="591"/>
      <c r="BN27" s="592"/>
      <c r="BO27" s="643">
        <v>100</v>
      </c>
      <c r="BP27" s="643"/>
      <c r="BQ27" s="643"/>
      <c r="BR27" s="643"/>
      <c r="BS27" s="596">
        <v>36946</v>
      </c>
      <c r="BT27" s="591"/>
      <c r="BU27" s="591"/>
      <c r="BV27" s="591"/>
      <c r="BW27" s="591"/>
      <c r="BX27" s="591"/>
      <c r="BY27" s="591"/>
      <c r="BZ27" s="591"/>
      <c r="CA27" s="591"/>
      <c r="CB27" s="626"/>
      <c r="CD27" s="627" t="s">
        <v>281</v>
      </c>
      <c r="CE27" s="624"/>
      <c r="CF27" s="624"/>
      <c r="CG27" s="624"/>
      <c r="CH27" s="624"/>
      <c r="CI27" s="624"/>
      <c r="CJ27" s="624"/>
      <c r="CK27" s="624"/>
      <c r="CL27" s="624"/>
      <c r="CM27" s="624"/>
      <c r="CN27" s="624"/>
      <c r="CO27" s="624"/>
      <c r="CP27" s="624"/>
      <c r="CQ27" s="625"/>
      <c r="CR27" s="590">
        <v>2606622</v>
      </c>
      <c r="CS27" s="609"/>
      <c r="CT27" s="609"/>
      <c r="CU27" s="609"/>
      <c r="CV27" s="609"/>
      <c r="CW27" s="609"/>
      <c r="CX27" s="609"/>
      <c r="CY27" s="610"/>
      <c r="CZ27" s="593">
        <v>12.8</v>
      </c>
      <c r="DA27" s="611"/>
      <c r="DB27" s="611"/>
      <c r="DC27" s="612"/>
      <c r="DD27" s="596">
        <v>513309</v>
      </c>
      <c r="DE27" s="609"/>
      <c r="DF27" s="609"/>
      <c r="DG27" s="609"/>
      <c r="DH27" s="609"/>
      <c r="DI27" s="609"/>
      <c r="DJ27" s="609"/>
      <c r="DK27" s="610"/>
      <c r="DL27" s="596">
        <v>504755</v>
      </c>
      <c r="DM27" s="609"/>
      <c r="DN27" s="609"/>
      <c r="DO27" s="609"/>
      <c r="DP27" s="609"/>
      <c r="DQ27" s="609"/>
      <c r="DR27" s="609"/>
      <c r="DS27" s="609"/>
      <c r="DT27" s="609"/>
      <c r="DU27" s="609"/>
      <c r="DV27" s="610"/>
      <c r="DW27" s="613">
        <v>4.4000000000000004</v>
      </c>
      <c r="DX27" s="614"/>
      <c r="DY27" s="614"/>
      <c r="DZ27" s="614"/>
      <c r="EA27" s="614"/>
      <c r="EB27" s="614"/>
      <c r="EC27" s="615"/>
    </row>
    <row r="28" spans="2:133" ht="11.25" customHeight="1" x14ac:dyDescent="0.15">
      <c r="B28" s="587" t="s">
        <v>282</v>
      </c>
      <c r="C28" s="588"/>
      <c r="D28" s="588"/>
      <c r="E28" s="588"/>
      <c r="F28" s="588"/>
      <c r="G28" s="588"/>
      <c r="H28" s="588"/>
      <c r="I28" s="588"/>
      <c r="J28" s="588"/>
      <c r="K28" s="588"/>
      <c r="L28" s="588"/>
      <c r="M28" s="588"/>
      <c r="N28" s="588"/>
      <c r="O28" s="588"/>
      <c r="P28" s="588"/>
      <c r="Q28" s="589"/>
      <c r="R28" s="590">
        <v>70329</v>
      </c>
      <c r="S28" s="591"/>
      <c r="T28" s="591"/>
      <c r="U28" s="591"/>
      <c r="V28" s="591"/>
      <c r="W28" s="591"/>
      <c r="X28" s="591"/>
      <c r="Y28" s="592"/>
      <c r="Z28" s="643">
        <v>0.3</v>
      </c>
      <c r="AA28" s="643"/>
      <c r="AB28" s="643"/>
      <c r="AC28" s="643"/>
      <c r="AD28" s="644">
        <v>36435</v>
      </c>
      <c r="AE28" s="644"/>
      <c r="AF28" s="644"/>
      <c r="AG28" s="644"/>
      <c r="AH28" s="644"/>
      <c r="AI28" s="644"/>
      <c r="AJ28" s="644"/>
      <c r="AK28" s="644"/>
      <c r="AL28" s="613">
        <v>0.3</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283</v>
      </c>
      <c r="CE28" s="624"/>
      <c r="CF28" s="624"/>
      <c r="CG28" s="624"/>
      <c r="CH28" s="624"/>
      <c r="CI28" s="624"/>
      <c r="CJ28" s="624"/>
      <c r="CK28" s="624"/>
      <c r="CL28" s="624"/>
      <c r="CM28" s="624"/>
      <c r="CN28" s="624"/>
      <c r="CO28" s="624"/>
      <c r="CP28" s="624"/>
      <c r="CQ28" s="625"/>
      <c r="CR28" s="590">
        <v>2398913</v>
      </c>
      <c r="CS28" s="591"/>
      <c r="CT28" s="591"/>
      <c r="CU28" s="591"/>
      <c r="CV28" s="591"/>
      <c r="CW28" s="591"/>
      <c r="CX28" s="591"/>
      <c r="CY28" s="592"/>
      <c r="CZ28" s="593">
        <v>11.8</v>
      </c>
      <c r="DA28" s="611"/>
      <c r="DB28" s="611"/>
      <c r="DC28" s="612"/>
      <c r="DD28" s="596">
        <v>2027260</v>
      </c>
      <c r="DE28" s="591"/>
      <c r="DF28" s="591"/>
      <c r="DG28" s="591"/>
      <c r="DH28" s="591"/>
      <c r="DI28" s="591"/>
      <c r="DJ28" s="591"/>
      <c r="DK28" s="592"/>
      <c r="DL28" s="596">
        <v>2027260</v>
      </c>
      <c r="DM28" s="591"/>
      <c r="DN28" s="591"/>
      <c r="DO28" s="591"/>
      <c r="DP28" s="591"/>
      <c r="DQ28" s="591"/>
      <c r="DR28" s="591"/>
      <c r="DS28" s="591"/>
      <c r="DT28" s="591"/>
      <c r="DU28" s="591"/>
      <c r="DV28" s="592"/>
      <c r="DW28" s="613">
        <v>17.8</v>
      </c>
      <c r="DX28" s="614"/>
      <c r="DY28" s="614"/>
      <c r="DZ28" s="614"/>
      <c r="EA28" s="614"/>
      <c r="EB28" s="614"/>
      <c r="EC28" s="615"/>
    </row>
    <row r="29" spans="2:133" ht="11.25" customHeight="1" x14ac:dyDescent="0.15">
      <c r="B29" s="587" t="s">
        <v>284</v>
      </c>
      <c r="C29" s="588"/>
      <c r="D29" s="588"/>
      <c r="E29" s="588"/>
      <c r="F29" s="588"/>
      <c r="G29" s="588"/>
      <c r="H29" s="588"/>
      <c r="I29" s="588"/>
      <c r="J29" s="588"/>
      <c r="K29" s="588"/>
      <c r="L29" s="588"/>
      <c r="M29" s="588"/>
      <c r="N29" s="588"/>
      <c r="O29" s="588"/>
      <c r="P29" s="588"/>
      <c r="Q29" s="589"/>
      <c r="R29" s="590">
        <v>484771</v>
      </c>
      <c r="S29" s="591"/>
      <c r="T29" s="591"/>
      <c r="U29" s="591"/>
      <c r="V29" s="591"/>
      <c r="W29" s="591"/>
      <c r="X29" s="591"/>
      <c r="Y29" s="592"/>
      <c r="Z29" s="643">
        <v>2.2999999999999998</v>
      </c>
      <c r="AA29" s="643"/>
      <c r="AB29" s="643"/>
      <c r="AC29" s="643"/>
      <c r="AD29" s="644" t="s">
        <v>111</v>
      </c>
      <c r="AE29" s="644"/>
      <c r="AF29" s="644"/>
      <c r="AG29" s="644"/>
      <c r="AH29" s="644"/>
      <c r="AI29" s="644"/>
      <c r="AJ29" s="644"/>
      <c r="AK29" s="644"/>
      <c r="AL29" s="613" t="s">
        <v>111</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285</v>
      </c>
      <c r="BH29" s="666"/>
      <c r="BI29" s="666"/>
      <c r="BJ29" s="666"/>
      <c r="BK29" s="666"/>
      <c r="BL29" s="666"/>
      <c r="BM29" s="666"/>
      <c r="BN29" s="666"/>
      <c r="BO29" s="666"/>
      <c r="BP29" s="666"/>
      <c r="BQ29" s="667"/>
      <c r="BR29" s="650" t="s">
        <v>286</v>
      </c>
      <c r="BS29" s="666"/>
      <c r="BT29" s="666"/>
      <c r="BU29" s="666"/>
      <c r="BV29" s="666"/>
      <c r="BW29" s="666"/>
      <c r="BX29" s="666"/>
      <c r="BY29" s="666"/>
      <c r="BZ29" s="666"/>
      <c r="CA29" s="666"/>
      <c r="CB29" s="667"/>
      <c r="CD29" s="660" t="s">
        <v>287</v>
      </c>
      <c r="CE29" s="661"/>
      <c r="CF29" s="627" t="s">
        <v>57</v>
      </c>
      <c r="CG29" s="624"/>
      <c r="CH29" s="624"/>
      <c r="CI29" s="624"/>
      <c r="CJ29" s="624"/>
      <c r="CK29" s="624"/>
      <c r="CL29" s="624"/>
      <c r="CM29" s="624"/>
      <c r="CN29" s="624"/>
      <c r="CO29" s="624"/>
      <c r="CP29" s="624"/>
      <c r="CQ29" s="625"/>
      <c r="CR29" s="590">
        <v>2398521</v>
      </c>
      <c r="CS29" s="609"/>
      <c r="CT29" s="609"/>
      <c r="CU29" s="609"/>
      <c r="CV29" s="609"/>
      <c r="CW29" s="609"/>
      <c r="CX29" s="609"/>
      <c r="CY29" s="610"/>
      <c r="CZ29" s="593">
        <v>11.8</v>
      </c>
      <c r="DA29" s="611"/>
      <c r="DB29" s="611"/>
      <c r="DC29" s="612"/>
      <c r="DD29" s="596">
        <v>2026868</v>
      </c>
      <c r="DE29" s="609"/>
      <c r="DF29" s="609"/>
      <c r="DG29" s="609"/>
      <c r="DH29" s="609"/>
      <c r="DI29" s="609"/>
      <c r="DJ29" s="609"/>
      <c r="DK29" s="610"/>
      <c r="DL29" s="596">
        <v>2026868</v>
      </c>
      <c r="DM29" s="609"/>
      <c r="DN29" s="609"/>
      <c r="DO29" s="609"/>
      <c r="DP29" s="609"/>
      <c r="DQ29" s="609"/>
      <c r="DR29" s="609"/>
      <c r="DS29" s="609"/>
      <c r="DT29" s="609"/>
      <c r="DU29" s="609"/>
      <c r="DV29" s="610"/>
      <c r="DW29" s="613">
        <v>17.8</v>
      </c>
      <c r="DX29" s="614"/>
      <c r="DY29" s="614"/>
      <c r="DZ29" s="614"/>
      <c r="EA29" s="614"/>
      <c r="EB29" s="614"/>
      <c r="EC29" s="615"/>
    </row>
    <row r="30" spans="2:133" ht="11.25" customHeight="1" x14ac:dyDescent="0.15">
      <c r="B30" s="587" t="s">
        <v>288</v>
      </c>
      <c r="C30" s="588"/>
      <c r="D30" s="588"/>
      <c r="E30" s="588"/>
      <c r="F30" s="588"/>
      <c r="G30" s="588"/>
      <c r="H30" s="588"/>
      <c r="I30" s="588"/>
      <c r="J30" s="588"/>
      <c r="K30" s="588"/>
      <c r="L30" s="588"/>
      <c r="M30" s="588"/>
      <c r="N30" s="588"/>
      <c r="O30" s="588"/>
      <c r="P30" s="588"/>
      <c r="Q30" s="589"/>
      <c r="R30" s="590">
        <v>637674</v>
      </c>
      <c r="S30" s="591"/>
      <c r="T30" s="591"/>
      <c r="U30" s="591"/>
      <c r="V30" s="591"/>
      <c r="W30" s="591"/>
      <c r="X30" s="591"/>
      <c r="Y30" s="592"/>
      <c r="Z30" s="643">
        <v>3.1</v>
      </c>
      <c r="AA30" s="643"/>
      <c r="AB30" s="643"/>
      <c r="AC30" s="643"/>
      <c r="AD30" s="644" t="s">
        <v>111</v>
      </c>
      <c r="AE30" s="644"/>
      <c r="AF30" s="644"/>
      <c r="AG30" s="644"/>
      <c r="AH30" s="644"/>
      <c r="AI30" s="644"/>
      <c r="AJ30" s="644"/>
      <c r="AK30" s="644"/>
      <c r="AL30" s="613" t="s">
        <v>111</v>
      </c>
      <c r="AM30" s="645"/>
      <c r="AN30" s="645"/>
      <c r="AO30" s="646"/>
      <c r="AP30" s="668" t="s">
        <v>289</v>
      </c>
      <c r="AQ30" s="669"/>
      <c r="AR30" s="669"/>
      <c r="AS30" s="669"/>
      <c r="AT30" s="674" t="s">
        <v>290</v>
      </c>
      <c r="AU30" s="184"/>
      <c r="AV30" s="184"/>
      <c r="AW30" s="184"/>
      <c r="AX30" s="677" t="s">
        <v>169</v>
      </c>
      <c r="AY30" s="678"/>
      <c r="AZ30" s="678"/>
      <c r="BA30" s="678"/>
      <c r="BB30" s="678"/>
      <c r="BC30" s="678"/>
      <c r="BD30" s="678"/>
      <c r="BE30" s="678"/>
      <c r="BF30" s="679"/>
      <c r="BG30" s="656">
        <v>99.1</v>
      </c>
      <c r="BH30" s="657"/>
      <c r="BI30" s="657"/>
      <c r="BJ30" s="657"/>
      <c r="BK30" s="657"/>
      <c r="BL30" s="657"/>
      <c r="BM30" s="658">
        <v>96.6</v>
      </c>
      <c r="BN30" s="657"/>
      <c r="BO30" s="657"/>
      <c r="BP30" s="657"/>
      <c r="BQ30" s="659"/>
      <c r="BR30" s="656">
        <v>99</v>
      </c>
      <c r="BS30" s="657"/>
      <c r="BT30" s="657"/>
      <c r="BU30" s="657"/>
      <c r="BV30" s="657"/>
      <c r="BW30" s="657"/>
      <c r="BX30" s="658">
        <v>96.1</v>
      </c>
      <c r="BY30" s="657"/>
      <c r="BZ30" s="657"/>
      <c r="CA30" s="657"/>
      <c r="CB30" s="659"/>
      <c r="CD30" s="662"/>
      <c r="CE30" s="663"/>
      <c r="CF30" s="627" t="s">
        <v>291</v>
      </c>
      <c r="CG30" s="624"/>
      <c r="CH30" s="624"/>
      <c r="CI30" s="624"/>
      <c r="CJ30" s="624"/>
      <c r="CK30" s="624"/>
      <c r="CL30" s="624"/>
      <c r="CM30" s="624"/>
      <c r="CN30" s="624"/>
      <c r="CO30" s="624"/>
      <c r="CP30" s="624"/>
      <c r="CQ30" s="625"/>
      <c r="CR30" s="590">
        <v>2210279</v>
      </c>
      <c r="CS30" s="591"/>
      <c r="CT30" s="591"/>
      <c r="CU30" s="591"/>
      <c r="CV30" s="591"/>
      <c r="CW30" s="591"/>
      <c r="CX30" s="591"/>
      <c r="CY30" s="592"/>
      <c r="CZ30" s="593">
        <v>10.8</v>
      </c>
      <c r="DA30" s="611"/>
      <c r="DB30" s="611"/>
      <c r="DC30" s="612"/>
      <c r="DD30" s="596">
        <v>1854368</v>
      </c>
      <c r="DE30" s="591"/>
      <c r="DF30" s="591"/>
      <c r="DG30" s="591"/>
      <c r="DH30" s="591"/>
      <c r="DI30" s="591"/>
      <c r="DJ30" s="591"/>
      <c r="DK30" s="592"/>
      <c r="DL30" s="596">
        <v>1854368</v>
      </c>
      <c r="DM30" s="591"/>
      <c r="DN30" s="591"/>
      <c r="DO30" s="591"/>
      <c r="DP30" s="591"/>
      <c r="DQ30" s="591"/>
      <c r="DR30" s="591"/>
      <c r="DS30" s="591"/>
      <c r="DT30" s="591"/>
      <c r="DU30" s="591"/>
      <c r="DV30" s="592"/>
      <c r="DW30" s="613">
        <v>16.3</v>
      </c>
      <c r="DX30" s="614"/>
      <c r="DY30" s="614"/>
      <c r="DZ30" s="614"/>
      <c r="EA30" s="614"/>
      <c r="EB30" s="614"/>
      <c r="EC30" s="615"/>
    </row>
    <row r="31" spans="2:133" ht="11.25" customHeight="1" x14ac:dyDescent="0.15">
      <c r="B31" s="587" t="s">
        <v>292</v>
      </c>
      <c r="C31" s="588"/>
      <c r="D31" s="588"/>
      <c r="E31" s="588"/>
      <c r="F31" s="588"/>
      <c r="G31" s="588"/>
      <c r="H31" s="588"/>
      <c r="I31" s="588"/>
      <c r="J31" s="588"/>
      <c r="K31" s="588"/>
      <c r="L31" s="588"/>
      <c r="M31" s="588"/>
      <c r="N31" s="588"/>
      <c r="O31" s="588"/>
      <c r="P31" s="588"/>
      <c r="Q31" s="589"/>
      <c r="R31" s="590">
        <v>281740</v>
      </c>
      <c r="S31" s="591"/>
      <c r="T31" s="591"/>
      <c r="U31" s="591"/>
      <c r="V31" s="591"/>
      <c r="W31" s="591"/>
      <c r="X31" s="591"/>
      <c r="Y31" s="592"/>
      <c r="Z31" s="643">
        <v>1.4</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293</v>
      </c>
      <c r="AV31" s="183"/>
      <c r="AW31" s="183"/>
      <c r="AX31" s="587" t="s">
        <v>294</v>
      </c>
      <c r="AY31" s="588"/>
      <c r="AZ31" s="588"/>
      <c r="BA31" s="588"/>
      <c r="BB31" s="588"/>
      <c r="BC31" s="588"/>
      <c r="BD31" s="588"/>
      <c r="BE31" s="588"/>
      <c r="BF31" s="589"/>
      <c r="BG31" s="654">
        <v>99.3</v>
      </c>
      <c r="BH31" s="609"/>
      <c r="BI31" s="609"/>
      <c r="BJ31" s="609"/>
      <c r="BK31" s="609"/>
      <c r="BL31" s="609"/>
      <c r="BM31" s="645">
        <v>97.6</v>
      </c>
      <c r="BN31" s="655"/>
      <c r="BO31" s="655"/>
      <c r="BP31" s="655"/>
      <c r="BQ31" s="619"/>
      <c r="BR31" s="654">
        <v>99.2</v>
      </c>
      <c r="BS31" s="609"/>
      <c r="BT31" s="609"/>
      <c r="BU31" s="609"/>
      <c r="BV31" s="609"/>
      <c r="BW31" s="609"/>
      <c r="BX31" s="645">
        <v>97</v>
      </c>
      <c r="BY31" s="655"/>
      <c r="BZ31" s="655"/>
      <c r="CA31" s="655"/>
      <c r="CB31" s="619"/>
      <c r="CD31" s="662"/>
      <c r="CE31" s="663"/>
      <c r="CF31" s="627" t="s">
        <v>295</v>
      </c>
      <c r="CG31" s="624"/>
      <c r="CH31" s="624"/>
      <c r="CI31" s="624"/>
      <c r="CJ31" s="624"/>
      <c r="CK31" s="624"/>
      <c r="CL31" s="624"/>
      <c r="CM31" s="624"/>
      <c r="CN31" s="624"/>
      <c r="CO31" s="624"/>
      <c r="CP31" s="624"/>
      <c r="CQ31" s="625"/>
      <c r="CR31" s="590">
        <v>188242</v>
      </c>
      <c r="CS31" s="609"/>
      <c r="CT31" s="609"/>
      <c r="CU31" s="609"/>
      <c r="CV31" s="609"/>
      <c r="CW31" s="609"/>
      <c r="CX31" s="609"/>
      <c r="CY31" s="610"/>
      <c r="CZ31" s="593">
        <v>0.9</v>
      </c>
      <c r="DA31" s="611"/>
      <c r="DB31" s="611"/>
      <c r="DC31" s="612"/>
      <c r="DD31" s="596">
        <v>172500</v>
      </c>
      <c r="DE31" s="609"/>
      <c r="DF31" s="609"/>
      <c r="DG31" s="609"/>
      <c r="DH31" s="609"/>
      <c r="DI31" s="609"/>
      <c r="DJ31" s="609"/>
      <c r="DK31" s="610"/>
      <c r="DL31" s="596">
        <v>172500</v>
      </c>
      <c r="DM31" s="609"/>
      <c r="DN31" s="609"/>
      <c r="DO31" s="609"/>
      <c r="DP31" s="609"/>
      <c r="DQ31" s="609"/>
      <c r="DR31" s="609"/>
      <c r="DS31" s="609"/>
      <c r="DT31" s="609"/>
      <c r="DU31" s="609"/>
      <c r="DV31" s="610"/>
      <c r="DW31" s="613">
        <v>1.5</v>
      </c>
      <c r="DX31" s="614"/>
      <c r="DY31" s="614"/>
      <c r="DZ31" s="614"/>
      <c r="EA31" s="614"/>
      <c r="EB31" s="614"/>
      <c r="EC31" s="615"/>
    </row>
    <row r="32" spans="2:133" ht="11.25" customHeight="1" x14ac:dyDescent="0.15">
      <c r="B32" s="587" t="s">
        <v>296</v>
      </c>
      <c r="C32" s="588"/>
      <c r="D32" s="588"/>
      <c r="E32" s="588"/>
      <c r="F32" s="588"/>
      <c r="G32" s="588"/>
      <c r="H32" s="588"/>
      <c r="I32" s="588"/>
      <c r="J32" s="588"/>
      <c r="K32" s="588"/>
      <c r="L32" s="588"/>
      <c r="M32" s="588"/>
      <c r="N32" s="588"/>
      <c r="O32" s="588"/>
      <c r="P32" s="588"/>
      <c r="Q32" s="589"/>
      <c r="R32" s="590">
        <v>456828</v>
      </c>
      <c r="S32" s="591"/>
      <c r="T32" s="591"/>
      <c r="U32" s="591"/>
      <c r="V32" s="591"/>
      <c r="W32" s="591"/>
      <c r="X32" s="591"/>
      <c r="Y32" s="592"/>
      <c r="Z32" s="643">
        <v>2.2000000000000002</v>
      </c>
      <c r="AA32" s="643"/>
      <c r="AB32" s="643"/>
      <c r="AC32" s="643"/>
      <c r="AD32" s="644">
        <v>312</v>
      </c>
      <c r="AE32" s="644"/>
      <c r="AF32" s="644"/>
      <c r="AG32" s="644"/>
      <c r="AH32" s="644"/>
      <c r="AI32" s="644"/>
      <c r="AJ32" s="644"/>
      <c r="AK32" s="644"/>
      <c r="AL32" s="613">
        <v>0</v>
      </c>
      <c r="AM32" s="645"/>
      <c r="AN32" s="645"/>
      <c r="AO32" s="646"/>
      <c r="AP32" s="672"/>
      <c r="AQ32" s="673"/>
      <c r="AR32" s="673"/>
      <c r="AS32" s="673"/>
      <c r="AT32" s="676"/>
      <c r="AU32" s="185"/>
      <c r="AV32" s="185"/>
      <c r="AW32" s="185"/>
      <c r="AX32" s="571" t="s">
        <v>297</v>
      </c>
      <c r="AY32" s="572"/>
      <c r="AZ32" s="572"/>
      <c r="BA32" s="572"/>
      <c r="BB32" s="572"/>
      <c r="BC32" s="572"/>
      <c r="BD32" s="572"/>
      <c r="BE32" s="572"/>
      <c r="BF32" s="573"/>
      <c r="BG32" s="653">
        <v>98.9</v>
      </c>
      <c r="BH32" s="575"/>
      <c r="BI32" s="575"/>
      <c r="BJ32" s="575"/>
      <c r="BK32" s="575"/>
      <c r="BL32" s="575"/>
      <c r="BM32" s="638">
        <v>95.3</v>
      </c>
      <c r="BN32" s="575"/>
      <c r="BO32" s="575"/>
      <c r="BP32" s="575"/>
      <c r="BQ32" s="632"/>
      <c r="BR32" s="653">
        <v>98.8</v>
      </c>
      <c r="BS32" s="575"/>
      <c r="BT32" s="575"/>
      <c r="BU32" s="575"/>
      <c r="BV32" s="575"/>
      <c r="BW32" s="575"/>
      <c r="BX32" s="638">
        <v>95</v>
      </c>
      <c r="BY32" s="575"/>
      <c r="BZ32" s="575"/>
      <c r="CA32" s="575"/>
      <c r="CB32" s="632"/>
      <c r="CD32" s="664"/>
      <c r="CE32" s="665"/>
      <c r="CF32" s="627" t="s">
        <v>298</v>
      </c>
      <c r="CG32" s="624"/>
      <c r="CH32" s="624"/>
      <c r="CI32" s="624"/>
      <c r="CJ32" s="624"/>
      <c r="CK32" s="624"/>
      <c r="CL32" s="624"/>
      <c r="CM32" s="624"/>
      <c r="CN32" s="624"/>
      <c r="CO32" s="624"/>
      <c r="CP32" s="624"/>
      <c r="CQ32" s="625"/>
      <c r="CR32" s="590">
        <v>392</v>
      </c>
      <c r="CS32" s="591"/>
      <c r="CT32" s="591"/>
      <c r="CU32" s="591"/>
      <c r="CV32" s="591"/>
      <c r="CW32" s="591"/>
      <c r="CX32" s="591"/>
      <c r="CY32" s="592"/>
      <c r="CZ32" s="593">
        <v>0</v>
      </c>
      <c r="DA32" s="611"/>
      <c r="DB32" s="611"/>
      <c r="DC32" s="612"/>
      <c r="DD32" s="596">
        <v>392</v>
      </c>
      <c r="DE32" s="591"/>
      <c r="DF32" s="591"/>
      <c r="DG32" s="591"/>
      <c r="DH32" s="591"/>
      <c r="DI32" s="591"/>
      <c r="DJ32" s="591"/>
      <c r="DK32" s="592"/>
      <c r="DL32" s="596">
        <v>392</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299</v>
      </c>
      <c r="C33" s="588"/>
      <c r="D33" s="588"/>
      <c r="E33" s="588"/>
      <c r="F33" s="588"/>
      <c r="G33" s="588"/>
      <c r="H33" s="588"/>
      <c r="I33" s="588"/>
      <c r="J33" s="588"/>
      <c r="K33" s="588"/>
      <c r="L33" s="588"/>
      <c r="M33" s="588"/>
      <c r="N33" s="588"/>
      <c r="O33" s="588"/>
      <c r="P33" s="588"/>
      <c r="Q33" s="589"/>
      <c r="R33" s="590">
        <v>2094665</v>
      </c>
      <c r="S33" s="591"/>
      <c r="T33" s="591"/>
      <c r="U33" s="591"/>
      <c r="V33" s="591"/>
      <c r="W33" s="591"/>
      <c r="X33" s="591"/>
      <c r="Y33" s="592"/>
      <c r="Z33" s="643">
        <v>10.1</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300</v>
      </c>
      <c r="CE33" s="624"/>
      <c r="CF33" s="624"/>
      <c r="CG33" s="624"/>
      <c r="CH33" s="624"/>
      <c r="CI33" s="624"/>
      <c r="CJ33" s="624"/>
      <c r="CK33" s="624"/>
      <c r="CL33" s="624"/>
      <c r="CM33" s="624"/>
      <c r="CN33" s="624"/>
      <c r="CO33" s="624"/>
      <c r="CP33" s="624"/>
      <c r="CQ33" s="625"/>
      <c r="CR33" s="590">
        <v>9842227</v>
      </c>
      <c r="CS33" s="609"/>
      <c r="CT33" s="609"/>
      <c r="CU33" s="609"/>
      <c r="CV33" s="609"/>
      <c r="CW33" s="609"/>
      <c r="CX33" s="609"/>
      <c r="CY33" s="610"/>
      <c r="CZ33" s="593">
        <v>48.3</v>
      </c>
      <c r="DA33" s="611"/>
      <c r="DB33" s="611"/>
      <c r="DC33" s="612"/>
      <c r="DD33" s="596">
        <v>7039918</v>
      </c>
      <c r="DE33" s="609"/>
      <c r="DF33" s="609"/>
      <c r="DG33" s="609"/>
      <c r="DH33" s="609"/>
      <c r="DI33" s="609"/>
      <c r="DJ33" s="609"/>
      <c r="DK33" s="610"/>
      <c r="DL33" s="596">
        <v>5822778</v>
      </c>
      <c r="DM33" s="609"/>
      <c r="DN33" s="609"/>
      <c r="DO33" s="609"/>
      <c r="DP33" s="609"/>
      <c r="DQ33" s="609"/>
      <c r="DR33" s="609"/>
      <c r="DS33" s="609"/>
      <c r="DT33" s="609"/>
      <c r="DU33" s="609"/>
      <c r="DV33" s="610"/>
      <c r="DW33" s="613">
        <v>51.1</v>
      </c>
      <c r="DX33" s="614"/>
      <c r="DY33" s="614"/>
      <c r="DZ33" s="614"/>
      <c r="EA33" s="614"/>
      <c r="EB33" s="614"/>
      <c r="EC33" s="615"/>
    </row>
    <row r="34" spans="2:133" ht="11.25" customHeight="1" x14ac:dyDescent="0.15">
      <c r="B34" s="587" t="s">
        <v>301</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302</v>
      </c>
      <c r="AR34" s="651"/>
      <c r="AS34" s="651"/>
      <c r="AT34" s="651"/>
      <c r="AU34" s="651"/>
      <c r="AV34" s="651"/>
      <c r="AW34" s="651"/>
      <c r="AX34" s="651"/>
      <c r="AY34" s="651"/>
      <c r="AZ34" s="651"/>
      <c r="BA34" s="651"/>
      <c r="BB34" s="651"/>
      <c r="BC34" s="651"/>
      <c r="BD34" s="651"/>
      <c r="BE34" s="651"/>
      <c r="BF34" s="652"/>
      <c r="BG34" s="650" t="s">
        <v>303</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304</v>
      </c>
      <c r="CE34" s="624"/>
      <c r="CF34" s="624"/>
      <c r="CG34" s="624"/>
      <c r="CH34" s="624"/>
      <c r="CI34" s="624"/>
      <c r="CJ34" s="624"/>
      <c r="CK34" s="624"/>
      <c r="CL34" s="624"/>
      <c r="CM34" s="624"/>
      <c r="CN34" s="624"/>
      <c r="CO34" s="624"/>
      <c r="CP34" s="624"/>
      <c r="CQ34" s="625"/>
      <c r="CR34" s="590">
        <v>2846049</v>
      </c>
      <c r="CS34" s="591"/>
      <c r="CT34" s="591"/>
      <c r="CU34" s="591"/>
      <c r="CV34" s="591"/>
      <c r="CW34" s="591"/>
      <c r="CX34" s="591"/>
      <c r="CY34" s="592"/>
      <c r="CZ34" s="593">
        <v>14</v>
      </c>
      <c r="DA34" s="611"/>
      <c r="DB34" s="611"/>
      <c r="DC34" s="612"/>
      <c r="DD34" s="596">
        <v>1937473</v>
      </c>
      <c r="DE34" s="591"/>
      <c r="DF34" s="591"/>
      <c r="DG34" s="591"/>
      <c r="DH34" s="591"/>
      <c r="DI34" s="591"/>
      <c r="DJ34" s="591"/>
      <c r="DK34" s="592"/>
      <c r="DL34" s="596">
        <v>1582688</v>
      </c>
      <c r="DM34" s="591"/>
      <c r="DN34" s="591"/>
      <c r="DO34" s="591"/>
      <c r="DP34" s="591"/>
      <c r="DQ34" s="591"/>
      <c r="DR34" s="591"/>
      <c r="DS34" s="591"/>
      <c r="DT34" s="591"/>
      <c r="DU34" s="591"/>
      <c r="DV34" s="592"/>
      <c r="DW34" s="613">
        <v>13.9</v>
      </c>
      <c r="DX34" s="614"/>
      <c r="DY34" s="614"/>
      <c r="DZ34" s="614"/>
      <c r="EA34" s="614"/>
      <c r="EB34" s="614"/>
      <c r="EC34" s="615"/>
    </row>
    <row r="35" spans="2:133" ht="11.25" customHeight="1" x14ac:dyDescent="0.15">
      <c r="B35" s="587" t="s">
        <v>305</v>
      </c>
      <c r="C35" s="588"/>
      <c r="D35" s="588"/>
      <c r="E35" s="588"/>
      <c r="F35" s="588"/>
      <c r="G35" s="588"/>
      <c r="H35" s="588"/>
      <c r="I35" s="588"/>
      <c r="J35" s="588"/>
      <c r="K35" s="588"/>
      <c r="L35" s="588"/>
      <c r="M35" s="588"/>
      <c r="N35" s="588"/>
      <c r="O35" s="588"/>
      <c r="P35" s="588"/>
      <c r="Q35" s="589"/>
      <c r="R35" s="590">
        <v>523865</v>
      </c>
      <c r="S35" s="591"/>
      <c r="T35" s="591"/>
      <c r="U35" s="591"/>
      <c r="V35" s="591"/>
      <c r="W35" s="591"/>
      <c r="X35" s="591"/>
      <c r="Y35" s="592"/>
      <c r="Z35" s="643">
        <v>2.5</v>
      </c>
      <c r="AA35" s="643"/>
      <c r="AB35" s="643"/>
      <c r="AC35" s="643"/>
      <c r="AD35" s="644" t="s">
        <v>111</v>
      </c>
      <c r="AE35" s="644"/>
      <c r="AF35" s="644"/>
      <c r="AG35" s="644"/>
      <c r="AH35" s="644"/>
      <c r="AI35" s="644"/>
      <c r="AJ35" s="644"/>
      <c r="AK35" s="644"/>
      <c r="AL35" s="613" t="s">
        <v>111</v>
      </c>
      <c r="AM35" s="645"/>
      <c r="AN35" s="645"/>
      <c r="AO35" s="646"/>
      <c r="AP35" s="188"/>
      <c r="AQ35" s="647" t="s">
        <v>306</v>
      </c>
      <c r="AR35" s="648"/>
      <c r="AS35" s="648"/>
      <c r="AT35" s="648"/>
      <c r="AU35" s="648"/>
      <c r="AV35" s="648"/>
      <c r="AW35" s="648"/>
      <c r="AX35" s="648"/>
      <c r="AY35" s="649"/>
      <c r="AZ35" s="640">
        <v>3990960</v>
      </c>
      <c r="BA35" s="641"/>
      <c r="BB35" s="641"/>
      <c r="BC35" s="641"/>
      <c r="BD35" s="641"/>
      <c r="BE35" s="641"/>
      <c r="BF35" s="642"/>
      <c r="BG35" s="647" t="s">
        <v>307</v>
      </c>
      <c r="BH35" s="648"/>
      <c r="BI35" s="648"/>
      <c r="BJ35" s="648"/>
      <c r="BK35" s="648"/>
      <c r="BL35" s="648"/>
      <c r="BM35" s="648"/>
      <c r="BN35" s="648"/>
      <c r="BO35" s="648"/>
      <c r="BP35" s="648"/>
      <c r="BQ35" s="648"/>
      <c r="BR35" s="648"/>
      <c r="BS35" s="648"/>
      <c r="BT35" s="648"/>
      <c r="BU35" s="649"/>
      <c r="BV35" s="640">
        <v>30870</v>
      </c>
      <c r="BW35" s="641"/>
      <c r="BX35" s="641"/>
      <c r="BY35" s="641"/>
      <c r="BZ35" s="641"/>
      <c r="CA35" s="641"/>
      <c r="CB35" s="642"/>
      <c r="CD35" s="627" t="s">
        <v>308</v>
      </c>
      <c r="CE35" s="624"/>
      <c r="CF35" s="624"/>
      <c r="CG35" s="624"/>
      <c r="CH35" s="624"/>
      <c r="CI35" s="624"/>
      <c r="CJ35" s="624"/>
      <c r="CK35" s="624"/>
      <c r="CL35" s="624"/>
      <c r="CM35" s="624"/>
      <c r="CN35" s="624"/>
      <c r="CO35" s="624"/>
      <c r="CP35" s="624"/>
      <c r="CQ35" s="625"/>
      <c r="CR35" s="590">
        <v>252126</v>
      </c>
      <c r="CS35" s="609"/>
      <c r="CT35" s="609"/>
      <c r="CU35" s="609"/>
      <c r="CV35" s="609"/>
      <c r="CW35" s="609"/>
      <c r="CX35" s="609"/>
      <c r="CY35" s="610"/>
      <c r="CZ35" s="593">
        <v>1.2</v>
      </c>
      <c r="DA35" s="611"/>
      <c r="DB35" s="611"/>
      <c r="DC35" s="612"/>
      <c r="DD35" s="596">
        <v>134486</v>
      </c>
      <c r="DE35" s="609"/>
      <c r="DF35" s="609"/>
      <c r="DG35" s="609"/>
      <c r="DH35" s="609"/>
      <c r="DI35" s="609"/>
      <c r="DJ35" s="609"/>
      <c r="DK35" s="610"/>
      <c r="DL35" s="596">
        <v>66454</v>
      </c>
      <c r="DM35" s="609"/>
      <c r="DN35" s="609"/>
      <c r="DO35" s="609"/>
      <c r="DP35" s="609"/>
      <c r="DQ35" s="609"/>
      <c r="DR35" s="609"/>
      <c r="DS35" s="609"/>
      <c r="DT35" s="609"/>
      <c r="DU35" s="609"/>
      <c r="DV35" s="610"/>
      <c r="DW35" s="613">
        <v>0.6</v>
      </c>
      <c r="DX35" s="614"/>
      <c r="DY35" s="614"/>
      <c r="DZ35" s="614"/>
      <c r="EA35" s="614"/>
      <c r="EB35" s="614"/>
      <c r="EC35" s="615"/>
    </row>
    <row r="36" spans="2:133" ht="11.25" customHeight="1" x14ac:dyDescent="0.15">
      <c r="B36" s="571" t="s">
        <v>309</v>
      </c>
      <c r="C36" s="572"/>
      <c r="D36" s="572"/>
      <c r="E36" s="572"/>
      <c r="F36" s="572"/>
      <c r="G36" s="572"/>
      <c r="H36" s="572"/>
      <c r="I36" s="572"/>
      <c r="J36" s="572"/>
      <c r="K36" s="572"/>
      <c r="L36" s="572"/>
      <c r="M36" s="572"/>
      <c r="N36" s="572"/>
      <c r="O36" s="572"/>
      <c r="P36" s="572"/>
      <c r="Q36" s="573"/>
      <c r="R36" s="574">
        <v>20691248</v>
      </c>
      <c r="S36" s="631"/>
      <c r="T36" s="631"/>
      <c r="U36" s="631"/>
      <c r="V36" s="631"/>
      <c r="W36" s="631"/>
      <c r="X36" s="631"/>
      <c r="Y36" s="634"/>
      <c r="Z36" s="635">
        <v>100</v>
      </c>
      <c r="AA36" s="635"/>
      <c r="AB36" s="635"/>
      <c r="AC36" s="635"/>
      <c r="AD36" s="636">
        <v>10878406</v>
      </c>
      <c r="AE36" s="636"/>
      <c r="AF36" s="636"/>
      <c r="AG36" s="636"/>
      <c r="AH36" s="636"/>
      <c r="AI36" s="636"/>
      <c r="AJ36" s="636"/>
      <c r="AK36" s="636"/>
      <c r="AL36" s="637">
        <v>100</v>
      </c>
      <c r="AM36" s="638"/>
      <c r="AN36" s="638"/>
      <c r="AO36" s="639"/>
      <c r="AQ36" s="616" t="s">
        <v>310</v>
      </c>
      <c r="AR36" s="617"/>
      <c r="AS36" s="617"/>
      <c r="AT36" s="617"/>
      <c r="AU36" s="617"/>
      <c r="AV36" s="617"/>
      <c r="AW36" s="617"/>
      <c r="AX36" s="617"/>
      <c r="AY36" s="618"/>
      <c r="AZ36" s="590">
        <v>1032634</v>
      </c>
      <c r="BA36" s="591"/>
      <c r="BB36" s="591"/>
      <c r="BC36" s="591"/>
      <c r="BD36" s="609"/>
      <c r="BE36" s="609"/>
      <c r="BF36" s="619"/>
      <c r="BG36" s="627" t="s">
        <v>311</v>
      </c>
      <c r="BH36" s="624"/>
      <c r="BI36" s="624"/>
      <c r="BJ36" s="624"/>
      <c r="BK36" s="624"/>
      <c r="BL36" s="624"/>
      <c r="BM36" s="624"/>
      <c r="BN36" s="624"/>
      <c r="BO36" s="624"/>
      <c r="BP36" s="624"/>
      <c r="BQ36" s="624"/>
      <c r="BR36" s="624"/>
      <c r="BS36" s="624"/>
      <c r="BT36" s="624"/>
      <c r="BU36" s="625"/>
      <c r="BV36" s="590">
        <v>-89290</v>
      </c>
      <c r="BW36" s="591"/>
      <c r="BX36" s="591"/>
      <c r="BY36" s="591"/>
      <c r="BZ36" s="591"/>
      <c r="CA36" s="591"/>
      <c r="CB36" s="626"/>
      <c r="CD36" s="627" t="s">
        <v>312</v>
      </c>
      <c r="CE36" s="624"/>
      <c r="CF36" s="624"/>
      <c r="CG36" s="624"/>
      <c r="CH36" s="624"/>
      <c r="CI36" s="624"/>
      <c r="CJ36" s="624"/>
      <c r="CK36" s="624"/>
      <c r="CL36" s="624"/>
      <c r="CM36" s="624"/>
      <c r="CN36" s="624"/>
      <c r="CO36" s="624"/>
      <c r="CP36" s="624"/>
      <c r="CQ36" s="625"/>
      <c r="CR36" s="590">
        <v>3631630</v>
      </c>
      <c r="CS36" s="591"/>
      <c r="CT36" s="591"/>
      <c r="CU36" s="591"/>
      <c r="CV36" s="591"/>
      <c r="CW36" s="591"/>
      <c r="CX36" s="591"/>
      <c r="CY36" s="592"/>
      <c r="CZ36" s="593">
        <v>17.8</v>
      </c>
      <c r="DA36" s="611"/>
      <c r="DB36" s="611"/>
      <c r="DC36" s="612"/>
      <c r="DD36" s="596">
        <v>2376868</v>
      </c>
      <c r="DE36" s="591"/>
      <c r="DF36" s="591"/>
      <c r="DG36" s="591"/>
      <c r="DH36" s="591"/>
      <c r="DI36" s="591"/>
      <c r="DJ36" s="591"/>
      <c r="DK36" s="592"/>
      <c r="DL36" s="596">
        <v>1833679</v>
      </c>
      <c r="DM36" s="591"/>
      <c r="DN36" s="591"/>
      <c r="DO36" s="591"/>
      <c r="DP36" s="591"/>
      <c r="DQ36" s="591"/>
      <c r="DR36" s="591"/>
      <c r="DS36" s="591"/>
      <c r="DT36" s="591"/>
      <c r="DU36" s="591"/>
      <c r="DV36" s="592"/>
      <c r="DW36" s="613">
        <v>16.100000000000001</v>
      </c>
      <c r="DX36" s="614"/>
      <c r="DY36" s="614"/>
      <c r="DZ36" s="614"/>
      <c r="EA36" s="614"/>
      <c r="EB36" s="614"/>
      <c r="EC36" s="615"/>
    </row>
    <row r="37" spans="2:133" ht="11.25" customHeight="1" x14ac:dyDescent="0.15">
      <c r="AQ37" s="616" t="s">
        <v>313</v>
      </c>
      <c r="AR37" s="617"/>
      <c r="AS37" s="617"/>
      <c r="AT37" s="617"/>
      <c r="AU37" s="617"/>
      <c r="AV37" s="617"/>
      <c r="AW37" s="617"/>
      <c r="AX37" s="617"/>
      <c r="AY37" s="618"/>
      <c r="AZ37" s="590">
        <v>961090</v>
      </c>
      <c r="BA37" s="591"/>
      <c r="BB37" s="591"/>
      <c r="BC37" s="591"/>
      <c r="BD37" s="609"/>
      <c r="BE37" s="609"/>
      <c r="BF37" s="619"/>
      <c r="BG37" s="627" t="s">
        <v>314</v>
      </c>
      <c r="BH37" s="624"/>
      <c r="BI37" s="624"/>
      <c r="BJ37" s="624"/>
      <c r="BK37" s="624"/>
      <c r="BL37" s="624"/>
      <c r="BM37" s="624"/>
      <c r="BN37" s="624"/>
      <c r="BO37" s="624"/>
      <c r="BP37" s="624"/>
      <c r="BQ37" s="624"/>
      <c r="BR37" s="624"/>
      <c r="BS37" s="624"/>
      <c r="BT37" s="624"/>
      <c r="BU37" s="625"/>
      <c r="BV37" s="590">
        <v>6205</v>
      </c>
      <c r="BW37" s="591"/>
      <c r="BX37" s="591"/>
      <c r="BY37" s="591"/>
      <c r="BZ37" s="591"/>
      <c r="CA37" s="591"/>
      <c r="CB37" s="626"/>
      <c r="CD37" s="627" t="s">
        <v>315</v>
      </c>
      <c r="CE37" s="624"/>
      <c r="CF37" s="624"/>
      <c r="CG37" s="624"/>
      <c r="CH37" s="624"/>
      <c r="CI37" s="624"/>
      <c r="CJ37" s="624"/>
      <c r="CK37" s="624"/>
      <c r="CL37" s="624"/>
      <c r="CM37" s="624"/>
      <c r="CN37" s="624"/>
      <c r="CO37" s="624"/>
      <c r="CP37" s="624"/>
      <c r="CQ37" s="625"/>
      <c r="CR37" s="590">
        <v>836536</v>
      </c>
      <c r="CS37" s="609"/>
      <c r="CT37" s="609"/>
      <c r="CU37" s="609"/>
      <c r="CV37" s="609"/>
      <c r="CW37" s="609"/>
      <c r="CX37" s="609"/>
      <c r="CY37" s="610"/>
      <c r="CZ37" s="593">
        <v>4.0999999999999996</v>
      </c>
      <c r="DA37" s="611"/>
      <c r="DB37" s="611"/>
      <c r="DC37" s="612"/>
      <c r="DD37" s="596">
        <v>785536</v>
      </c>
      <c r="DE37" s="609"/>
      <c r="DF37" s="609"/>
      <c r="DG37" s="609"/>
      <c r="DH37" s="609"/>
      <c r="DI37" s="609"/>
      <c r="DJ37" s="609"/>
      <c r="DK37" s="610"/>
      <c r="DL37" s="596">
        <v>753720</v>
      </c>
      <c r="DM37" s="609"/>
      <c r="DN37" s="609"/>
      <c r="DO37" s="609"/>
      <c r="DP37" s="609"/>
      <c r="DQ37" s="609"/>
      <c r="DR37" s="609"/>
      <c r="DS37" s="609"/>
      <c r="DT37" s="609"/>
      <c r="DU37" s="609"/>
      <c r="DV37" s="610"/>
      <c r="DW37" s="613">
        <v>6.6</v>
      </c>
      <c r="DX37" s="614"/>
      <c r="DY37" s="614"/>
      <c r="DZ37" s="614"/>
      <c r="EA37" s="614"/>
      <c r="EB37" s="614"/>
      <c r="EC37" s="615"/>
    </row>
    <row r="38" spans="2:133" ht="11.25" customHeight="1" x14ac:dyDescent="0.15">
      <c r="AQ38" s="616" t="s">
        <v>316</v>
      </c>
      <c r="AR38" s="617"/>
      <c r="AS38" s="617"/>
      <c r="AT38" s="617"/>
      <c r="AU38" s="617"/>
      <c r="AV38" s="617"/>
      <c r="AW38" s="617"/>
      <c r="AX38" s="617"/>
      <c r="AY38" s="618"/>
      <c r="AZ38" s="590">
        <v>85206</v>
      </c>
      <c r="BA38" s="591"/>
      <c r="BB38" s="591"/>
      <c r="BC38" s="591"/>
      <c r="BD38" s="609"/>
      <c r="BE38" s="609"/>
      <c r="BF38" s="619"/>
      <c r="BG38" s="627" t="s">
        <v>317</v>
      </c>
      <c r="BH38" s="624"/>
      <c r="BI38" s="624"/>
      <c r="BJ38" s="624"/>
      <c r="BK38" s="624"/>
      <c r="BL38" s="624"/>
      <c r="BM38" s="624"/>
      <c r="BN38" s="624"/>
      <c r="BO38" s="624"/>
      <c r="BP38" s="624"/>
      <c r="BQ38" s="624"/>
      <c r="BR38" s="624"/>
      <c r="BS38" s="624"/>
      <c r="BT38" s="624"/>
      <c r="BU38" s="625"/>
      <c r="BV38" s="590">
        <v>10554</v>
      </c>
      <c r="BW38" s="591"/>
      <c r="BX38" s="591"/>
      <c r="BY38" s="591"/>
      <c r="BZ38" s="591"/>
      <c r="CA38" s="591"/>
      <c r="CB38" s="626"/>
      <c r="CD38" s="627" t="s">
        <v>318</v>
      </c>
      <c r="CE38" s="624"/>
      <c r="CF38" s="624"/>
      <c r="CG38" s="624"/>
      <c r="CH38" s="624"/>
      <c r="CI38" s="624"/>
      <c r="CJ38" s="624"/>
      <c r="CK38" s="624"/>
      <c r="CL38" s="624"/>
      <c r="CM38" s="624"/>
      <c r="CN38" s="624"/>
      <c r="CO38" s="624"/>
      <c r="CP38" s="624"/>
      <c r="CQ38" s="625"/>
      <c r="CR38" s="590">
        <v>2869750</v>
      </c>
      <c r="CS38" s="591"/>
      <c r="CT38" s="591"/>
      <c r="CU38" s="591"/>
      <c r="CV38" s="591"/>
      <c r="CW38" s="591"/>
      <c r="CX38" s="591"/>
      <c r="CY38" s="592"/>
      <c r="CZ38" s="593">
        <v>14.1</v>
      </c>
      <c r="DA38" s="611"/>
      <c r="DB38" s="611"/>
      <c r="DC38" s="612"/>
      <c r="DD38" s="596">
        <v>2534146</v>
      </c>
      <c r="DE38" s="591"/>
      <c r="DF38" s="591"/>
      <c r="DG38" s="591"/>
      <c r="DH38" s="591"/>
      <c r="DI38" s="591"/>
      <c r="DJ38" s="591"/>
      <c r="DK38" s="592"/>
      <c r="DL38" s="596">
        <v>2339957</v>
      </c>
      <c r="DM38" s="591"/>
      <c r="DN38" s="591"/>
      <c r="DO38" s="591"/>
      <c r="DP38" s="591"/>
      <c r="DQ38" s="591"/>
      <c r="DR38" s="591"/>
      <c r="DS38" s="591"/>
      <c r="DT38" s="591"/>
      <c r="DU38" s="591"/>
      <c r="DV38" s="592"/>
      <c r="DW38" s="613">
        <v>20.5</v>
      </c>
      <c r="DX38" s="614"/>
      <c r="DY38" s="614"/>
      <c r="DZ38" s="614"/>
      <c r="EA38" s="614"/>
      <c r="EB38" s="614"/>
      <c r="EC38" s="615"/>
    </row>
    <row r="39" spans="2:133" ht="11.25" customHeight="1" x14ac:dyDescent="0.15">
      <c r="AQ39" s="616" t="s">
        <v>319</v>
      </c>
      <c r="AR39" s="617"/>
      <c r="AS39" s="617"/>
      <c r="AT39" s="617"/>
      <c r="AU39" s="617"/>
      <c r="AV39" s="617"/>
      <c r="AW39" s="617"/>
      <c r="AX39" s="617"/>
      <c r="AY39" s="618"/>
      <c r="AZ39" s="590">
        <v>38206</v>
      </c>
      <c r="BA39" s="591"/>
      <c r="BB39" s="591"/>
      <c r="BC39" s="591"/>
      <c r="BD39" s="609"/>
      <c r="BE39" s="609"/>
      <c r="BF39" s="619"/>
      <c r="BG39" s="620" t="s">
        <v>320</v>
      </c>
      <c r="BH39" s="621"/>
      <c r="BI39" s="621"/>
      <c r="BJ39" s="621"/>
      <c r="BK39" s="621"/>
      <c r="BL39" s="189"/>
      <c r="BM39" s="624" t="s">
        <v>321</v>
      </c>
      <c r="BN39" s="624"/>
      <c r="BO39" s="624"/>
      <c r="BP39" s="624"/>
      <c r="BQ39" s="624"/>
      <c r="BR39" s="624"/>
      <c r="BS39" s="624"/>
      <c r="BT39" s="624"/>
      <c r="BU39" s="625"/>
      <c r="BV39" s="590">
        <v>107</v>
      </c>
      <c r="BW39" s="591"/>
      <c r="BX39" s="591"/>
      <c r="BY39" s="591"/>
      <c r="BZ39" s="591"/>
      <c r="CA39" s="591"/>
      <c r="CB39" s="626"/>
      <c r="CD39" s="627" t="s">
        <v>322</v>
      </c>
      <c r="CE39" s="624"/>
      <c r="CF39" s="624"/>
      <c r="CG39" s="624"/>
      <c r="CH39" s="624"/>
      <c r="CI39" s="624"/>
      <c r="CJ39" s="624"/>
      <c r="CK39" s="624"/>
      <c r="CL39" s="624"/>
      <c r="CM39" s="624"/>
      <c r="CN39" s="624"/>
      <c r="CO39" s="624"/>
      <c r="CP39" s="624"/>
      <c r="CQ39" s="625"/>
      <c r="CR39" s="590">
        <v>65032</v>
      </c>
      <c r="CS39" s="609"/>
      <c r="CT39" s="609"/>
      <c r="CU39" s="609"/>
      <c r="CV39" s="609"/>
      <c r="CW39" s="609"/>
      <c r="CX39" s="609"/>
      <c r="CY39" s="610"/>
      <c r="CZ39" s="593">
        <v>0.3</v>
      </c>
      <c r="DA39" s="611"/>
      <c r="DB39" s="611"/>
      <c r="DC39" s="612"/>
      <c r="DD39" s="596">
        <v>53924</v>
      </c>
      <c r="DE39" s="609"/>
      <c r="DF39" s="609"/>
      <c r="DG39" s="609"/>
      <c r="DH39" s="609"/>
      <c r="DI39" s="609"/>
      <c r="DJ39" s="609"/>
      <c r="DK39" s="610"/>
      <c r="DL39" s="596" t="s">
        <v>323</v>
      </c>
      <c r="DM39" s="609"/>
      <c r="DN39" s="609"/>
      <c r="DO39" s="609"/>
      <c r="DP39" s="609"/>
      <c r="DQ39" s="609"/>
      <c r="DR39" s="609"/>
      <c r="DS39" s="609"/>
      <c r="DT39" s="609"/>
      <c r="DU39" s="609"/>
      <c r="DV39" s="610"/>
      <c r="DW39" s="613" t="s">
        <v>323</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324</v>
      </c>
      <c r="AR40" s="617"/>
      <c r="AS40" s="617"/>
      <c r="AT40" s="617"/>
      <c r="AU40" s="617"/>
      <c r="AV40" s="617"/>
      <c r="AW40" s="617"/>
      <c r="AX40" s="617"/>
      <c r="AY40" s="618"/>
      <c r="AZ40" s="590">
        <v>464559</v>
      </c>
      <c r="BA40" s="591"/>
      <c r="BB40" s="591"/>
      <c r="BC40" s="591"/>
      <c r="BD40" s="609"/>
      <c r="BE40" s="609"/>
      <c r="BF40" s="619"/>
      <c r="BG40" s="620"/>
      <c r="BH40" s="621"/>
      <c r="BI40" s="621"/>
      <c r="BJ40" s="621"/>
      <c r="BK40" s="621"/>
      <c r="BL40" s="189"/>
      <c r="BM40" s="624" t="s">
        <v>325</v>
      </c>
      <c r="BN40" s="624"/>
      <c r="BO40" s="624"/>
      <c r="BP40" s="624"/>
      <c r="BQ40" s="624"/>
      <c r="BR40" s="624"/>
      <c r="BS40" s="624"/>
      <c r="BT40" s="624"/>
      <c r="BU40" s="625"/>
      <c r="BV40" s="590">
        <v>118</v>
      </c>
      <c r="BW40" s="591"/>
      <c r="BX40" s="591"/>
      <c r="BY40" s="591"/>
      <c r="BZ40" s="591"/>
      <c r="CA40" s="591"/>
      <c r="CB40" s="626"/>
      <c r="CD40" s="627" t="s">
        <v>326</v>
      </c>
      <c r="CE40" s="624"/>
      <c r="CF40" s="624"/>
      <c r="CG40" s="624"/>
      <c r="CH40" s="624"/>
      <c r="CI40" s="624"/>
      <c r="CJ40" s="624"/>
      <c r="CK40" s="624"/>
      <c r="CL40" s="624"/>
      <c r="CM40" s="624"/>
      <c r="CN40" s="624"/>
      <c r="CO40" s="624"/>
      <c r="CP40" s="624"/>
      <c r="CQ40" s="625"/>
      <c r="CR40" s="590">
        <v>177640</v>
      </c>
      <c r="CS40" s="591"/>
      <c r="CT40" s="591"/>
      <c r="CU40" s="591"/>
      <c r="CV40" s="591"/>
      <c r="CW40" s="591"/>
      <c r="CX40" s="591"/>
      <c r="CY40" s="592"/>
      <c r="CZ40" s="593">
        <v>0.9</v>
      </c>
      <c r="DA40" s="611"/>
      <c r="DB40" s="611"/>
      <c r="DC40" s="612"/>
      <c r="DD40" s="596">
        <v>3021</v>
      </c>
      <c r="DE40" s="591"/>
      <c r="DF40" s="591"/>
      <c r="DG40" s="591"/>
      <c r="DH40" s="591"/>
      <c r="DI40" s="591"/>
      <c r="DJ40" s="591"/>
      <c r="DK40" s="592"/>
      <c r="DL40" s="596" t="s">
        <v>323</v>
      </c>
      <c r="DM40" s="591"/>
      <c r="DN40" s="591"/>
      <c r="DO40" s="591"/>
      <c r="DP40" s="591"/>
      <c r="DQ40" s="591"/>
      <c r="DR40" s="591"/>
      <c r="DS40" s="591"/>
      <c r="DT40" s="591"/>
      <c r="DU40" s="591"/>
      <c r="DV40" s="592"/>
      <c r="DW40" s="613" t="s">
        <v>323</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327</v>
      </c>
      <c r="AR41" s="629"/>
      <c r="AS41" s="629"/>
      <c r="AT41" s="629"/>
      <c r="AU41" s="629"/>
      <c r="AV41" s="629"/>
      <c r="AW41" s="629"/>
      <c r="AX41" s="629"/>
      <c r="AY41" s="630"/>
      <c r="AZ41" s="574">
        <v>1409265</v>
      </c>
      <c r="BA41" s="631"/>
      <c r="BB41" s="631"/>
      <c r="BC41" s="631"/>
      <c r="BD41" s="575"/>
      <c r="BE41" s="575"/>
      <c r="BF41" s="632"/>
      <c r="BG41" s="622"/>
      <c r="BH41" s="623"/>
      <c r="BI41" s="623"/>
      <c r="BJ41" s="623"/>
      <c r="BK41" s="623"/>
      <c r="BL41" s="191"/>
      <c r="BM41" s="629" t="s">
        <v>328</v>
      </c>
      <c r="BN41" s="629"/>
      <c r="BO41" s="629"/>
      <c r="BP41" s="629"/>
      <c r="BQ41" s="629"/>
      <c r="BR41" s="629"/>
      <c r="BS41" s="629"/>
      <c r="BT41" s="629"/>
      <c r="BU41" s="630"/>
      <c r="BV41" s="574">
        <v>331</v>
      </c>
      <c r="BW41" s="631"/>
      <c r="BX41" s="631"/>
      <c r="BY41" s="631"/>
      <c r="BZ41" s="631"/>
      <c r="CA41" s="631"/>
      <c r="CB41" s="633"/>
      <c r="CD41" s="627" t="s">
        <v>329</v>
      </c>
      <c r="CE41" s="624"/>
      <c r="CF41" s="624"/>
      <c r="CG41" s="624"/>
      <c r="CH41" s="624"/>
      <c r="CI41" s="624"/>
      <c r="CJ41" s="624"/>
      <c r="CK41" s="624"/>
      <c r="CL41" s="624"/>
      <c r="CM41" s="624"/>
      <c r="CN41" s="624"/>
      <c r="CO41" s="624"/>
      <c r="CP41" s="624"/>
      <c r="CQ41" s="625"/>
      <c r="CR41" s="590" t="s">
        <v>330</v>
      </c>
      <c r="CS41" s="609"/>
      <c r="CT41" s="609"/>
      <c r="CU41" s="609"/>
      <c r="CV41" s="609"/>
      <c r="CW41" s="609"/>
      <c r="CX41" s="609"/>
      <c r="CY41" s="610"/>
      <c r="CZ41" s="593" t="s">
        <v>330</v>
      </c>
      <c r="DA41" s="611"/>
      <c r="DB41" s="611"/>
      <c r="DC41" s="612"/>
      <c r="DD41" s="596" t="s">
        <v>330</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332</v>
      </c>
      <c r="CE42" s="588"/>
      <c r="CF42" s="588"/>
      <c r="CG42" s="588"/>
      <c r="CH42" s="588"/>
      <c r="CI42" s="588"/>
      <c r="CJ42" s="588"/>
      <c r="CK42" s="588"/>
      <c r="CL42" s="588"/>
      <c r="CM42" s="588"/>
      <c r="CN42" s="588"/>
      <c r="CO42" s="588"/>
      <c r="CP42" s="588"/>
      <c r="CQ42" s="589"/>
      <c r="CR42" s="590">
        <v>2649926</v>
      </c>
      <c r="CS42" s="591"/>
      <c r="CT42" s="591"/>
      <c r="CU42" s="591"/>
      <c r="CV42" s="591"/>
      <c r="CW42" s="591"/>
      <c r="CX42" s="591"/>
      <c r="CY42" s="592"/>
      <c r="CZ42" s="593">
        <v>13</v>
      </c>
      <c r="DA42" s="594"/>
      <c r="DB42" s="594"/>
      <c r="DC42" s="595"/>
      <c r="DD42" s="596">
        <v>771917</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334</v>
      </c>
      <c r="CE43" s="588"/>
      <c r="CF43" s="588"/>
      <c r="CG43" s="588"/>
      <c r="CH43" s="588"/>
      <c r="CI43" s="588"/>
      <c r="CJ43" s="588"/>
      <c r="CK43" s="588"/>
      <c r="CL43" s="588"/>
      <c r="CM43" s="588"/>
      <c r="CN43" s="588"/>
      <c r="CO43" s="588"/>
      <c r="CP43" s="588"/>
      <c r="CQ43" s="589"/>
      <c r="CR43" s="590">
        <v>139009</v>
      </c>
      <c r="CS43" s="609"/>
      <c r="CT43" s="609"/>
      <c r="CU43" s="609"/>
      <c r="CV43" s="609"/>
      <c r="CW43" s="609"/>
      <c r="CX43" s="609"/>
      <c r="CY43" s="610"/>
      <c r="CZ43" s="593">
        <v>0.7</v>
      </c>
      <c r="DA43" s="611"/>
      <c r="DB43" s="611"/>
      <c r="DC43" s="612"/>
      <c r="DD43" s="596">
        <v>139009</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335</v>
      </c>
      <c r="CD44" s="603" t="s">
        <v>287</v>
      </c>
      <c r="CE44" s="604"/>
      <c r="CF44" s="587" t="s">
        <v>336</v>
      </c>
      <c r="CG44" s="588"/>
      <c r="CH44" s="588"/>
      <c r="CI44" s="588"/>
      <c r="CJ44" s="588"/>
      <c r="CK44" s="588"/>
      <c r="CL44" s="588"/>
      <c r="CM44" s="588"/>
      <c r="CN44" s="588"/>
      <c r="CO44" s="588"/>
      <c r="CP44" s="588"/>
      <c r="CQ44" s="589"/>
      <c r="CR44" s="590">
        <v>2525127</v>
      </c>
      <c r="CS44" s="591"/>
      <c r="CT44" s="591"/>
      <c r="CU44" s="591"/>
      <c r="CV44" s="591"/>
      <c r="CW44" s="591"/>
      <c r="CX44" s="591"/>
      <c r="CY44" s="592"/>
      <c r="CZ44" s="593">
        <v>12.4</v>
      </c>
      <c r="DA44" s="594"/>
      <c r="DB44" s="594"/>
      <c r="DC44" s="595"/>
      <c r="DD44" s="596">
        <v>679296</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337</v>
      </c>
      <c r="CG45" s="588"/>
      <c r="CH45" s="588"/>
      <c r="CI45" s="588"/>
      <c r="CJ45" s="588"/>
      <c r="CK45" s="588"/>
      <c r="CL45" s="588"/>
      <c r="CM45" s="588"/>
      <c r="CN45" s="588"/>
      <c r="CO45" s="588"/>
      <c r="CP45" s="588"/>
      <c r="CQ45" s="589"/>
      <c r="CR45" s="590">
        <v>947189</v>
      </c>
      <c r="CS45" s="609"/>
      <c r="CT45" s="609"/>
      <c r="CU45" s="609"/>
      <c r="CV45" s="609"/>
      <c r="CW45" s="609"/>
      <c r="CX45" s="609"/>
      <c r="CY45" s="610"/>
      <c r="CZ45" s="593">
        <v>4.5999999999999996</v>
      </c>
      <c r="DA45" s="611"/>
      <c r="DB45" s="611"/>
      <c r="DC45" s="612"/>
      <c r="DD45" s="596">
        <v>51455</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338</v>
      </c>
      <c r="CG46" s="588"/>
      <c r="CH46" s="588"/>
      <c r="CI46" s="588"/>
      <c r="CJ46" s="588"/>
      <c r="CK46" s="588"/>
      <c r="CL46" s="588"/>
      <c r="CM46" s="588"/>
      <c r="CN46" s="588"/>
      <c r="CO46" s="588"/>
      <c r="CP46" s="588"/>
      <c r="CQ46" s="589"/>
      <c r="CR46" s="590">
        <v>1419988</v>
      </c>
      <c r="CS46" s="591"/>
      <c r="CT46" s="591"/>
      <c r="CU46" s="591"/>
      <c r="CV46" s="591"/>
      <c r="CW46" s="591"/>
      <c r="CX46" s="591"/>
      <c r="CY46" s="592"/>
      <c r="CZ46" s="593">
        <v>7</v>
      </c>
      <c r="DA46" s="594"/>
      <c r="DB46" s="594"/>
      <c r="DC46" s="595"/>
      <c r="DD46" s="596">
        <v>600017</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339</v>
      </c>
      <c r="CG47" s="588"/>
      <c r="CH47" s="588"/>
      <c r="CI47" s="588"/>
      <c r="CJ47" s="588"/>
      <c r="CK47" s="588"/>
      <c r="CL47" s="588"/>
      <c r="CM47" s="588"/>
      <c r="CN47" s="588"/>
      <c r="CO47" s="588"/>
      <c r="CP47" s="588"/>
      <c r="CQ47" s="589"/>
      <c r="CR47" s="590">
        <v>124799</v>
      </c>
      <c r="CS47" s="609"/>
      <c r="CT47" s="609"/>
      <c r="CU47" s="609"/>
      <c r="CV47" s="609"/>
      <c r="CW47" s="609"/>
      <c r="CX47" s="609"/>
      <c r="CY47" s="610"/>
      <c r="CZ47" s="593">
        <v>0.6</v>
      </c>
      <c r="DA47" s="611"/>
      <c r="DB47" s="611"/>
      <c r="DC47" s="612"/>
      <c r="DD47" s="596">
        <v>92621</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340</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341</v>
      </c>
      <c r="CE49" s="572"/>
      <c r="CF49" s="572"/>
      <c r="CG49" s="572"/>
      <c r="CH49" s="572"/>
      <c r="CI49" s="572"/>
      <c r="CJ49" s="572"/>
      <c r="CK49" s="572"/>
      <c r="CL49" s="572"/>
      <c r="CM49" s="572"/>
      <c r="CN49" s="572"/>
      <c r="CO49" s="572"/>
      <c r="CP49" s="572"/>
      <c r="CQ49" s="573"/>
      <c r="CR49" s="574">
        <v>20377433</v>
      </c>
      <c r="CS49" s="575"/>
      <c r="CT49" s="575"/>
      <c r="CU49" s="575"/>
      <c r="CV49" s="575"/>
      <c r="CW49" s="575"/>
      <c r="CX49" s="575"/>
      <c r="CY49" s="576"/>
      <c r="CZ49" s="577">
        <v>100</v>
      </c>
      <c r="DA49" s="578"/>
      <c r="DB49" s="578"/>
      <c r="DC49" s="579"/>
      <c r="DD49" s="580">
        <v>12887685</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Z32" sqref="AZ32:BD3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343</v>
      </c>
      <c r="DK2" s="1110"/>
      <c r="DL2" s="1110"/>
      <c r="DM2" s="1110"/>
      <c r="DN2" s="1110"/>
      <c r="DO2" s="1111"/>
      <c r="DP2" s="202"/>
      <c r="DQ2" s="1109" t="s">
        <v>344</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5" t="s">
        <v>347</v>
      </c>
      <c r="B5" s="996"/>
      <c r="C5" s="996"/>
      <c r="D5" s="996"/>
      <c r="E5" s="996"/>
      <c r="F5" s="996"/>
      <c r="G5" s="996"/>
      <c r="H5" s="996"/>
      <c r="I5" s="996"/>
      <c r="J5" s="996"/>
      <c r="K5" s="996"/>
      <c r="L5" s="996"/>
      <c r="M5" s="996"/>
      <c r="N5" s="996"/>
      <c r="O5" s="996"/>
      <c r="P5" s="997"/>
      <c r="Q5" s="1001" t="s">
        <v>348</v>
      </c>
      <c r="R5" s="1002"/>
      <c r="S5" s="1002"/>
      <c r="T5" s="1002"/>
      <c r="U5" s="1003"/>
      <c r="V5" s="1001" t="s">
        <v>349</v>
      </c>
      <c r="W5" s="1002"/>
      <c r="X5" s="1002"/>
      <c r="Y5" s="1002"/>
      <c r="Z5" s="1003"/>
      <c r="AA5" s="1001" t="s">
        <v>350</v>
      </c>
      <c r="AB5" s="1002"/>
      <c r="AC5" s="1002"/>
      <c r="AD5" s="1002"/>
      <c r="AE5" s="1002"/>
      <c r="AF5" s="1112" t="s">
        <v>351</v>
      </c>
      <c r="AG5" s="1002"/>
      <c r="AH5" s="1002"/>
      <c r="AI5" s="1002"/>
      <c r="AJ5" s="1017"/>
      <c r="AK5" s="1002" t="s">
        <v>352</v>
      </c>
      <c r="AL5" s="1002"/>
      <c r="AM5" s="1002"/>
      <c r="AN5" s="1002"/>
      <c r="AO5" s="1003"/>
      <c r="AP5" s="1001" t="s">
        <v>353</v>
      </c>
      <c r="AQ5" s="1002"/>
      <c r="AR5" s="1002"/>
      <c r="AS5" s="1002"/>
      <c r="AT5" s="1003"/>
      <c r="AU5" s="1001" t="s">
        <v>354</v>
      </c>
      <c r="AV5" s="1002"/>
      <c r="AW5" s="1002"/>
      <c r="AX5" s="1002"/>
      <c r="AY5" s="1017"/>
      <c r="AZ5" s="209"/>
      <c r="BA5" s="209"/>
      <c r="BB5" s="209"/>
      <c r="BC5" s="209"/>
      <c r="BD5" s="209"/>
      <c r="BE5" s="210"/>
      <c r="BF5" s="210"/>
      <c r="BG5" s="210"/>
      <c r="BH5" s="210"/>
      <c r="BI5" s="210"/>
      <c r="BJ5" s="210"/>
      <c r="BK5" s="210"/>
      <c r="BL5" s="210"/>
      <c r="BM5" s="210"/>
      <c r="BN5" s="210"/>
      <c r="BO5" s="210"/>
      <c r="BP5" s="210"/>
      <c r="BQ5" s="995" t="s">
        <v>355</v>
      </c>
      <c r="BR5" s="996"/>
      <c r="BS5" s="996"/>
      <c r="BT5" s="996"/>
      <c r="BU5" s="996"/>
      <c r="BV5" s="996"/>
      <c r="BW5" s="996"/>
      <c r="BX5" s="996"/>
      <c r="BY5" s="996"/>
      <c r="BZ5" s="996"/>
      <c r="CA5" s="996"/>
      <c r="CB5" s="996"/>
      <c r="CC5" s="996"/>
      <c r="CD5" s="996"/>
      <c r="CE5" s="996"/>
      <c r="CF5" s="996"/>
      <c r="CG5" s="997"/>
      <c r="CH5" s="1001" t="s">
        <v>356</v>
      </c>
      <c r="CI5" s="1002"/>
      <c r="CJ5" s="1002"/>
      <c r="CK5" s="1002"/>
      <c r="CL5" s="1003"/>
      <c r="CM5" s="1001" t="s">
        <v>357</v>
      </c>
      <c r="CN5" s="1002"/>
      <c r="CO5" s="1002"/>
      <c r="CP5" s="1002"/>
      <c r="CQ5" s="1003"/>
      <c r="CR5" s="1001" t="s">
        <v>358</v>
      </c>
      <c r="CS5" s="1002"/>
      <c r="CT5" s="1002"/>
      <c r="CU5" s="1002"/>
      <c r="CV5" s="1003"/>
      <c r="CW5" s="1001" t="s">
        <v>359</v>
      </c>
      <c r="CX5" s="1002"/>
      <c r="CY5" s="1002"/>
      <c r="CZ5" s="1002"/>
      <c r="DA5" s="1003"/>
      <c r="DB5" s="1001" t="s">
        <v>360</v>
      </c>
      <c r="DC5" s="1002"/>
      <c r="DD5" s="1002"/>
      <c r="DE5" s="1002"/>
      <c r="DF5" s="1003"/>
      <c r="DG5" s="1097" t="s">
        <v>361</v>
      </c>
      <c r="DH5" s="1098"/>
      <c r="DI5" s="1098"/>
      <c r="DJ5" s="1098"/>
      <c r="DK5" s="1099"/>
      <c r="DL5" s="1097" t="s">
        <v>362</v>
      </c>
      <c r="DM5" s="1098"/>
      <c r="DN5" s="1098"/>
      <c r="DO5" s="1098"/>
      <c r="DP5" s="1099"/>
      <c r="DQ5" s="1001" t="s">
        <v>363</v>
      </c>
      <c r="DR5" s="1002"/>
      <c r="DS5" s="1002"/>
      <c r="DT5" s="1002"/>
      <c r="DU5" s="1003"/>
      <c r="DV5" s="1001" t="s">
        <v>354</v>
      </c>
      <c r="DW5" s="1002"/>
      <c r="DX5" s="1002"/>
      <c r="DY5" s="1002"/>
      <c r="DZ5" s="1017"/>
      <c r="EA5" s="207"/>
    </row>
    <row r="6" spans="1:131" s="208"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3"/>
      <c r="AG6" s="1005"/>
      <c r="AH6" s="1005"/>
      <c r="AI6" s="1005"/>
      <c r="AJ6" s="1018"/>
      <c r="AK6" s="1005"/>
      <c r="AL6" s="1005"/>
      <c r="AM6" s="1005"/>
      <c r="AN6" s="1005"/>
      <c r="AO6" s="1006"/>
      <c r="AP6" s="1004"/>
      <c r="AQ6" s="1005"/>
      <c r="AR6" s="1005"/>
      <c r="AS6" s="1005"/>
      <c r="AT6" s="1006"/>
      <c r="AU6" s="1004"/>
      <c r="AV6" s="1005"/>
      <c r="AW6" s="1005"/>
      <c r="AX6" s="1005"/>
      <c r="AY6" s="1018"/>
      <c r="AZ6" s="205"/>
      <c r="BA6" s="205"/>
      <c r="BB6" s="205"/>
      <c r="BC6" s="205"/>
      <c r="BD6" s="205"/>
      <c r="BE6" s="206"/>
      <c r="BF6" s="206"/>
      <c r="BG6" s="206"/>
      <c r="BH6" s="206"/>
      <c r="BI6" s="206"/>
      <c r="BJ6" s="206"/>
      <c r="BK6" s="206"/>
      <c r="BL6" s="206"/>
      <c r="BM6" s="206"/>
      <c r="BN6" s="206"/>
      <c r="BO6" s="206"/>
      <c r="BP6" s="206"/>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0"/>
      <c r="DH6" s="1101"/>
      <c r="DI6" s="1101"/>
      <c r="DJ6" s="1101"/>
      <c r="DK6" s="1102"/>
      <c r="DL6" s="1100"/>
      <c r="DM6" s="1101"/>
      <c r="DN6" s="1101"/>
      <c r="DO6" s="1101"/>
      <c r="DP6" s="1102"/>
      <c r="DQ6" s="1004"/>
      <c r="DR6" s="1005"/>
      <c r="DS6" s="1005"/>
      <c r="DT6" s="1005"/>
      <c r="DU6" s="1006"/>
      <c r="DV6" s="1004"/>
      <c r="DW6" s="1005"/>
      <c r="DX6" s="1005"/>
      <c r="DY6" s="1005"/>
      <c r="DZ6" s="1018"/>
      <c r="EA6" s="207"/>
    </row>
    <row r="7" spans="1:131" s="208" customFormat="1" ht="26.25" customHeight="1" thickTop="1" x14ac:dyDescent="0.15">
      <c r="A7" s="211">
        <v>1</v>
      </c>
      <c r="B7" s="1049" t="s">
        <v>364</v>
      </c>
      <c r="C7" s="1050"/>
      <c r="D7" s="1050"/>
      <c r="E7" s="1050"/>
      <c r="F7" s="1050"/>
      <c r="G7" s="1050"/>
      <c r="H7" s="1050"/>
      <c r="I7" s="1050"/>
      <c r="J7" s="1050"/>
      <c r="K7" s="1050"/>
      <c r="L7" s="1050"/>
      <c r="M7" s="1050"/>
      <c r="N7" s="1050"/>
      <c r="O7" s="1050"/>
      <c r="P7" s="1051"/>
      <c r="Q7" s="1103">
        <v>20695</v>
      </c>
      <c r="R7" s="1104"/>
      <c r="S7" s="1104"/>
      <c r="T7" s="1104"/>
      <c r="U7" s="1104"/>
      <c r="V7" s="1104">
        <v>20381</v>
      </c>
      <c r="W7" s="1104"/>
      <c r="X7" s="1104"/>
      <c r="Y7" s="1104"/>
      <c r="Z7" s="1104"/>
      <c r="AA7" s="1104">
        <v>314</v>
      </c>
      <c r="AB7" s="1104"/>
      <c r="AC7" s="1104"/>
      <c r="AD7" s="1104"/>
      <c r="AE7" s="1105"/>
      <c r="AF7" s="1106">
        <v>87</v>
      </c>
      <c r="AG7" s="1107"/>
      <c r="AH7" s="1107"/>
      <c r="AI7" s="1107"/>
      <c r="AJ7" s="1108"/>
      <c r="AK7" s="1090">
        <v>621</v>
      </c>
      <c r="AL7" s="1091"/>
      <c r="AM7" s="1091"/>
      <c r="AN7" s="1091"/>
      <c r="AO7" s="1091"/>
      <c r="AP7" s="1091">
        <v>21611</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565</v>
      </c>
      <c r="BT7" s="1095"/>
      <c r="BU7" s="1095"/>
      <c r="BV7" s="1095"/>
      <c r="BW7" s="1095"/>
      <c r="BX7" s="1095"/>
      <c r="BY7" s="1095"/>
      <c r="BZ7" s="1095"/>
      <c r="CA7" s="1095"/>
      <c r="CB7" s="1095"/>
      <c r="CC7" s="1095"/>
      <c r="CD7" s="1095"/>
      <c r="CE7" s="1095"/>
      <c r="CF7" s="1095"/>
      <c r="CG7" s="1096"/>
      <c r="CH7" s="1087">
        <v>-2</v>
      </c>
      <c r="CI7" s="1088"/>
      <c r="CJ7" s="1088"/>
      <c r="CK7" s="1088"/>
      <c r="CL7" s="1089"/>
      <c r="CM7" s="1087">
        <v>38</v>
      </c>
      <c r="CN7" s="1088"/>
      <c r="CO7" s="1088"/>
      <c r="CP7" s="1088"/>
      <c r="CQ7" s="1089"/>
      <c r="CR7" s="1087">
        <v>41</v>
      </c>
      <c r="CS7" s="1088"/>
      <c r="CT7" s="1088"/>
      <c r="CU7" s="1088"/>
      <c r="CV7" s="1089"/>
      <c r="CW7" s="1087" t="s">
        <v>549</v>
      </c>
      <c r="CX7" s="1088"/>
      <c r="CY7" s="1088"/>
      <c r="CZ7" s="1088"/>
      <c r="DA7" s="1089"/>
      <c r="DB7" s="1087" t="s">
        <v>549</v>
      </c>
      <c r="DC7" s="1088"/>
      <c r="DD7" s="1088"/>
      <c r="DE7" s="1088"/>
      <c r="DF7" s="1089"/>
      <c r="DG7" s="1087" t="s">
        <v>549</v>
      </c>
      <c r="DH7" s="1088"/>
      <c r="DI7" s="1088"/>
      <c r="DJ7" s="1088"/>
      <c r="DK7" s="1089"/>
      <c r="DL7" s="1087" t="s">
        <v>549</v>
      </c>
      <c r="DM7" s="1088"/>
      <c r="DN7" s="1088"/>
      <c r="DO7" s="1088"/>
      <c r="DP7" s="1089"/>
      <c r="DQ7" s="1087" t="s">
        <v>549</v>
      </c>
      <c r="DR7" s="1088"/>
      <c r="DS7" s="1088"/>
      <c r="DT7" s="1088"/>
      <c r="DU7" s="1089"/>
      <c r="DV7" s="1114"/>
      <c r="DW7" s="1115"/>
      <c r="DX7" s="1115"/>
      <c r="DY7" s="1115"/>
      <c r="DZ7" s="1116"/>
      <c r="EA7" s="207"/>
    </row>
    <row r="8" spans="1:131" s="208" customFormat="1" ht="26.25" customHeight="1" x14ac:dyDescent="0.15">
      <c r="A8" s="214">
        <v>2</v>
      </c>
      <c r="B8" s="1037"/>
      <c r="C8" s="1038"/>
      <c r="D8" s="1038"/>
      <c r="E8" s="1038"/>
      <c r="F8" s="1038"/>
      <c r="G8" s="1038"/>
      <c r="H8" s="1038"/>
      <c r="I8" s="1038"/>
      <c r="J8" s="1038"/>
      <c r="K8" s="1038"/>
      <c r="L8" s="1038"/>
      <c r="M8" s="1038"/>
      <c r="N8" s="1038"/>
      <c r="O8" s="1038"/>
      <c r="P8" s="1039"/>
      <c r="Q8" s="1043"/>
      <c r="R8" s="1044"/>
      <c r="S8" s="1044"/>
      <c r="T8" s="1044"/>
      <c r="U8" s="1044"/>
      <c r="V8" s="1044"/>
      <c r="W8" s="1044"/>
      <c r="X8" s="1044"/>
      <c r="Y8" s="1044"/>
      <c r="Z8" s="1044"/>
      <c r="AA8" s="1044"/>
      <c r="AB8" s="1044"/>
      <c r="AC8" s="1044"/>
      <c r="AD8" s="1044"/>
      <c r="AE8" s="1045"/>
      <c r="AF8" s="1019"/>
      <c r="AG8" s="1020"/>
      <c r="AH8" s="1020"/>
      <c r="AI8" s="1020"/>
      <c r="AJ8" s="1021"/>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4"/>
      <c r="BT8" s="1015"/>
      <c r="BU8" s="1015"/>
      <c r="BV8" s="1015"/>
      <c r="BW8" s="1015"/>
      <c r="BX8" s="1015"/>
      <c r="BY8" s="1015"/>
      <c r="BZ8" s="1015"/>
      <c r="CA8" s="1015"/>
      <c r="CB8" s="1015"/>
      <c r="CC8" s="1015"/>
      <c r="CD8" s="1015"/>
      <c r="CE8" s="1015"/>
      <c r="CF8" s="1015"/>
      <c r="CG8" s="1016"/>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07"/>
    </row>
    <row r="9" spans="1:131" s="208" customFormat="1" ht="26.25" customHeight="1" x14ac:dyDescent="0.15">
      <c r="A9" s="214">
        <v>3</v>
      </c>
      <c r="B9" s="1037"/>
      <c r="C9" s="1038"/>
      <c r="D9" s="1038"/>
      <c r="E9" s="1038"/>
      <c r="F9" s="1038"/>
      <c r="G9" s="1038"/>
      <c r="H9" s="1038"/>
      <c r="I9" s="1038"/>
      <c r="J9" s="1038"/>
      <c r="K9" s="1038"/>
      <c r="L9" s="1038"/>
      <c r="M9" s="1038"/>
      <c r="N9" s="1038"/>
      <c r="O9" s="1038"/>
      <c r="P9" s="1039"/>
      <c r="Q9" s="1043"/>
      <c r="R9" s="1044"/>
      <c r="S9" s="1044"/>
      <c r="T9" s="1044"/>
      <c r="U9" s="1044"/>
      <c r="V9" s="1044"/>
      <c r="W9" s="1044"/>
      <c r="X9" s="1044"/>
      <c r="Y9" s="1044"/>
      <c r="Z9" s="1044"/>
      <c r="AA9" s="1044"/>
      <c r="AB9" s="1044"/>
      <c r="AC9" s="1044"/>
      <c r="AD9" s="1044"/>
      <c r="AE9" s="1045"/>
      <c r="AF9" s="1019"/>
      <c r="AG9" s="1020"/>
      <c r="AH9" s="1020"/>
      <c r="AI9" s="1020"/>
      <c r="AJ9" s="1021"/>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4"/>
      <c r="BT9" s="1015"/>
      <c r="BU9" s="1015"/>
      <c r="BV9" s="1015"/>
      <c r="BW9" s="1015"/>
      <c r="BX9" s="1015"/>
      <c r="BY9" s="1015"/>
      <c r="BZ9" s="1015"/>
      <c r="CA9" s="1015"/>
      <c r="CB9" s="1015"/>
      <c r="CC9" s="1015"/>
      <c r="CD9" s="1015"/>
      <c r="CE9" s="1015"/>
      <c r="CF9" s="1015"/>
      <c r="CG9" s="1016"/>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07"/>
    </row>
    <row r="10" spans="1:131" s="208" customFormat="1" ht="26.25" customHeight="1" x14ac:dyDescent="0.15">
      <c r="A10" s="214">
        <v>4</v>
      </c>
      <c r="B10" s="1037"/>
      <c r="C10" s="1038"/>
      <c r="D10" s="1038"/>
      <c r="E10" s="1038"/>
      <c r="F10" s="1038"/>
      <c r="G10" s="1038"/>
      <c r="H10" s="1038"/>
      <c r="I10" s="1038"/>
      <c r="J10" s="1038"/>
      <c r="K10" s="1038"/>
      <c r="L10" s="1038"/>
      <c r="M10" s="1038"/>
      <c r="N10" s="1038"/>
      <c r="O10" s="1038"/>
      <c r="P10" s="1039"/>
      <c r="Q10" s="1043"/>
      <c r="R10" s="1044"/>
      <c r="S10" s="1044"/>
      <c r="T10" s="1044"/>
      <c r="U10" s="1044"/>
      <c r="V10" s="1044"/>
      <c r="W10" s="1044"/>
      <c r="X10" s="1044"/>
      <c r="Y10" s="1044"/>
      <c r="Z10" s="1044"/>
      <c r="AA10" s="1044"/>
      <c r="AB10" s="1044"/>
      <c r="AC10" s="1044"/>
      <c r="AD10" s="1044"/>
      <c r="AE10" s="1045"/>
      <c r="AF10" s="1019"/>
      <c r="AG10" s="1020"/>
      <c r="AH10" s="1020"/>
      <c r="AI10" s="1020"/>
      <c r="AJ10" s="1021"/>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4"/>
      <c r="BT10" s="1015"/>
      <c r="BU10" s="1015"/>
      <c r="BV10" s="1015"/>
      <c r="BW10" s="1015"/>
      <c r="BX10" s="1015"/>
      <c r="BY10" s="1015"/>
      <c r="BZ10" s="1015"/>
      <c r="CA10" s="1015"/>
      <c r="CB10" s="1015"/>
      <c r="CC10" s="1015"/>
      <c r="CD10" s="1015"/>
      <c r="CE10" s="1015"/>
      <c r="CF10" s="1015"/>
      <c r="CG10" s="1016"/>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07"/>
    </row>
    <row r="11" spans="1:131" s="208" customFormat="1" ht="26.25" customHeight="1" x14ac:dyDescent="0.15">
      <c r="A11" s="214">
        <v>5</v>
      </c>
      <c r="B11" s="1037"/>
      <c r="C11" s="1038"/>
      <c r="D11" s="1038"/>
      <c r="E11" s="1038"/>
      <c r="F11" s="1038"/>
      <c r="G11" s="1038"/>
      <c r="H11" s="1038"/>
      <c r="I11" s="1038"/>
      <c r="J11" s="1038"/>
      <c r="K11" s="1038"/>
      <c r="L11" s="1038"/>
      <c r="M11" s="1038"/>
      <c r="N11" s="1038"/>
      <c r="O11" s="1038"/>
      <c r="P11" s="1039"/>
      <c r="Q11" s="1043"/>
      <c r="R11" s="1044"/>
      <c r="S11" s="1044"/>
      <c r="T11" s="1044"/>
      <c r="U11" s="1044"/>
      <c r="V11" s="1044"/>
      <c r="W11" s="1044"/>
      <c r="X11" s="1044"/>
      <c r="Y11" s="1044"/>
      <c r="Z11" s="1044"/>
      <c r="AA11" s="1044"/>
      <c r="AB11" s="1044"/>
      <c r="AC11" s="1044"/>
      <c r="AD11" s="1044"/>
      <c r="AE11" s="1045"/>
      <c r="AF11" s="1019"/>
      <c r="AG11" s="1020"/>
      <c r="AH11" s="1020"/>
      <c r="AI11" s="1020"/>
      <c r="AJ11" s="1021"/>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4"/>
      <c r="BT11" s="1015"/>
      <c r="BU11" s="1015"/>
      <c r="BV11" s="1015"/>
      <c r="BW11" s="1015"/>
      <c r="BX11" s="1015"/>
      <c r="BY11" s="1015"/>
      <c r="BZ11" s="1015"/>
      <c r="CA11" s="1015"/>
      <c r="CB11" s="1015"/>
      <c r="CC11" s="1015"/>
      <c r="CD11" s="1015"/>
      <c r="CE11" s="1015"/>
      <c r="CF11" s="1015"/>
      <c r="CG11" s="1016"/>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07"/>
    </row>
    <row r="12" spans="1:131" s="208" customFormat="1" ht="26.25" customHeight="1" x14ac:dyDescent="0.15">
      <c r="A12" s="214">
        <v>6</v>
      </c>
      <c r="B12" s="1037"/>
      <c r="C12" s="1038"/>
      <c r="D12" s="1038"/>
      <c r="E12" s="1038"/>
      <c r="F12" s="1038"/>
      <c r="G12" s="1038"/>
      <c r="H12" s="1038"/>
      <c r="I12" s="1038"/>
      <c r="J12" s="1038"/>
      <c r="K12" s="1038"/>
      <c r="L12" s="1038"/>
      <c r="M12" s="1038"/>
      <c r="N12" s="1038"/>
      <c r="O12" s="1038"/>
      <c r="P12" s="1039"/>
      <c r="Q12" s="1043"/>
      <c r="R12" s="1044"/>
      <c r="S12" s="1044"/>
      <c r="T12" s="1044"/>
      <c r="U12" s="1044"/>
      <c r="V12" s="1044"/>
      <c r="W12" s="1044"/>
      <c r="X12" s="1044"/>
      <c r="Y12" s="1044"/>
      <c r="Z12" s="1044"/>
      <c r="AA12" s="1044"/>
      <c r="AB12" s="1044"/>
      <c r="AC12" s="1044"/>
      <c r="AD12" s="1044"/>
      <c r="AE12" s="1045"/>
      <c r="AF12" s="1019"/>
      <c r="AG12" s="1020"/>
      <c r="AH12" s="1020"/>
      <c r="AI12" s="1020"/>
      <c r="AJ12" s="1021"/>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4"/>
      <c r="BT12" s="1015"/>
      <c r="BU12" s="1015"/>
      <c r="BV12" s="1015"/>
      <c r="BW12" s="1015"/>
      <c r="BX12" s="1015"/>
      <c r="BY12" s="1015"/>
      <c r="BZ12" s="1015"/>
      <c r="CA12" s="1015"/>
      <c r="CB12" s="1015"/>
      <c r="CC12" s="1015"/>
      <c r="CD12" s="1015"/>
      <c r="CE12" s="1015"/>
      <c r="CF12" s="1015"/>
      <c r="CG12" s="1016"/>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07"/>
    </row>
    <row r="13" spans="1:131" s="208" customFormat="1" ht="26.25" customHeight="1" x14ac:dyDescent="0.15">
      <c r="A13" s="214">
        <v>7</v>
      </c>
      <c r="B13" s="1037"/>
      <c r="C13" s="1038"/>
      <c r="D13" s="1038"/>
      <c r="E13" s="1038"/>
      <c r="F13" s="1038"/>
      <c r="G13" s="1038"/>
      <c r="H13" s="1038"/>
      <c r="I13" s="1038"/>
      <c r="J13" s="1038"/>
      <c r="K13" s="1038"/>
      <c r="L13" s="1038"/>
      <c r="M13" s="1038"/>
      <c r="N13" s="1038"/>
      <c r="O13" s="1038"/>
      <c r="P13" s="1039"/>
      <c r="Q13" s="1043"/>
      <c r="R13" s="1044"/>
      <c r="S13" s="1044"/>
      <c r="T13" s="1044"/>
      <c r="U13" s="1044"/>
      <c r="V13" s="1044"/>
      <c r="W13" s="1044"/>
      <c r="X13" s="1044"/>
      <c r="Y13" s="1044"/>
      <c r="Z13" s="1044"/>
      <c r="AA13" s="1044"/>
      <c r="AB13" s="1044"/>
      <c r="AC13" s="1044"/>
      <c r="AD13" s="1044"/>
      <c r="AE13" s="1045"/>
      <c r="AF13" s="1019"/>
      <c r="AG13" s="1020"/>
      <c r="AH13" s="1020"/>
      <c r="AI13" s="1020"/>
      <c r="AJ13" s="1021"/>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4"/>
      <c r="BT13" s="1015"/>
      <c r="BU13" s="1015"/>
      <c r="BV13" s="1015"/>
      <c r="BW13" s="1015"/>
      <c r="BX13" s="1015"/>
      <c r="BY13" s="1015"/>
      <c r="BZ13" s="1015"/>
      <c r="CA13" s="1015"/>
      <c r="CB13" s="1015"/>
      <c r="CC13" s="1015"/>
      <c r="CD13" s="1015"/>
      <c r="CE13" s="1015"/>
      <c r="CF13" s="1015"/>
      <c r="CG13" s="1016"/>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07"/>
    </row>
    <row r="14" spans="1:131" s="208" customFormat="1" ht="26.25" customHeight="1" x14ac:dyDescent="0.15">
      <c r="A14" s="214">
        <v>8</v>
      </c>
      <c r="B14" s="1037"/>
      <c r="C14" s="1038"/>
      <c r="D14" s="1038"/>
      <c r="E14" s="1038"/>
      <c r="F14" s="1038"/>
      <c r="G14" s="1038"/>
      <c r="H14" s="1038"/>
      <c r="I14" s="1038"/>
      <c r="J14" s="1038"/>
      <c r="K14" s="1038"/>
      <c r="L14" s="1038"/>
      <c r="M14" s="1038"/>
      <c r="N14" s="1038"/>
      <c r="O14" s="1038"/>
      <c r="P14" s="1039"/>
      <c r="Q14" s="1043"/>
      <c r="R14" s="1044"/>
      <c r="S14" s="1044"/>
      <c r="T14" s="1044"/>
      <c r="U14" s="1044"/>
      <c r="V14" s="1044"/>
      <c r="W14" s="1044"/>
      <c r="X14" s="1044"/>
      <c r="Y14" s="1044"/>
      <c r="Z14" s="1044"/>
      <c r="AA14" s="1044"/>
      <c r="AB14" s="1044"/>
      <c r="AC14" s="1044"/>
      <c r="AD14" s="1044"/>
      <c r="AE14" s="1045"/>
      <c r="AF14" s="1019"/>
      <c r="AG14" s="1020"/>
      <c r="AH14" s="1020"/>
      <c r="AI14" s="1020"/>
      <c r="AJ14" s="1021"/>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4"/>
      <c r="BT14" s="1015"/>
      <c r="BU14" s="1015"/>
      <c r="BV14" s="1015"/>
      <c r="BW14" s="1015"/>
      <c r="BX14" s="1015"/>
      <c r="BY14" s="1015"/>
      <c r="BZ14" s="1015"/>
      <c r="CA14" s="1015"/>
      <c r="CB14" s="1015"/>
      <c r="CC14" s="1015"/>
      <c r="CD14" s="1015"/>
      <c r="CE14" s="1015"/>
      <c r="CF14" s="1015"/>
      <c r="CG14" s="1016"/>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07"/>
    </row>
    <row r="15" spans="1:131" s="208" customFormat="1" ht="26.25" customHeight="1" x14ac:dyDescent="0.15">
      <c r="A15" s="214">
        <v>9</v>
      </c>
      <c r="B15" s="1037"/>
      <c r="C15" s="1038"/>
      <c r="D15" s="1038"/>
      <c r="E15" s="1038"/>
      <c r="F15" s="1038"/>
      <c r="G15" s="1038"/>
      <c r="H15" s="1038"/>
      <c r="I15" s="1038"/>
      <c r="J15" s="1038"/>
      <c r="K15" s="1038"/>
      <c r="L15" s="1038"/>
      <c r="M15" s="1038"/>
      <c r="N15" s="1038"/>
      <c r="O15" s="1038"/>
      <c r="P15" s="1039"/>
      <c r="Q15" s="1043"/>
      <c r="R15" s="1044"/>
      <c r="S15" s="1044"/>
      <c r="T15" s="1044"/>
      <c r="U15" s="1044"/>
      <c r="V15" s="1044"/>
      <c r="W15" s="1044"/>
      <c r="X15" s="1044"/>
      <c r="Y15" s="1044"/>
      <c r="Z15" s="1044"/>
      <c r="AA15" s="1044"/>
      <c r="AB15" s="1044"/>
      <c r="AC15" s="1044"/>
      <c r="AD15" s="1044"/>
      <c r="AE15" s="1045"/>
      <c r="AF15" s="1019"/>
      <c r="AG15" s="1020"/>
      <c r="AH15" s="1020"/>
      <c r="AI15" s="1020"/>
      <c r="AJ15" s="1021"/>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4"/>
      <c r="BT15" s="1015"/>
      <c r="BU15" s="1015"/>
      <c r="BV15" s="1015"/>
      <c r="BW15" s="1015"/>
      <c r="BX15" s="1015"/>
      <c r="BY15" s="1015"/>
      <c r="BZ15" s="1015"/>
      <c r="CA15" s="1015"/>
      <c r="CB15" s="1015"/>
      <c r="CC15" s="1015"/>
      <c r="CD15" s="1015"/>
      <c r="CE15" s="1015"/>
      <c r="CF15" s="1015"/>
      <c r="CG15" s="1016"/>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07"/>
    </row>
    <row r="16" spans="1:131" s="208" customFormat="1" ht="26.25" customHeight="1" x14ac:dyDescent="0.15">
      <c r="A16" s="214">
        <v>10</v>
      </c>
      <c r="B16" s="1037"/>
      <c r="C16" s="1038"/>
      <c r="D16" s="1038"/>
      <c r="E16" s="1038"/>
      <c r="F16" s="1038"/>
      <c r="G16" s="1038"/>
      <c r="H16" s="1038"/>
      <c r="I16" s="1038"/>
      <c r="J16" s="1038"/>
      <c r="K16" s="1038"/>
      <c r="L16" s="1038"/>
      <c r="M16" s="1038"/>
      <c r="N16" s="1038"/>
      <c r="O16" s="1038"/>
      <c r="P16" s="1039"/>
      <c r="Q16" s="1043"/>
      <c r="R16" s="1044"/>
      <c r="S16" s="1044"/>
      <c r="T16" s="1044"/>
      <c r="U16" s="1044"/>
      <c r="V16" s="1044"/>
      <c r="W16" s="1044"/>
      <c r="X16" s="1044"/>
      <c r="Y16" s="1044"/>
      <c r="Z16" s="1044"/>
      <c r="AA16" s="1044"/>
      <c r="AB16" s="1044"/>
      <c r="AC16" s="1044"/>
      <c r="AD16" s="1044"/>
      <c r="AE16" s="1045"/>
      <c r="AF16" s="1019"/>
      <c r="AG16" s="1020"/>
      <c r="AH16" s="1020"/>
      <c r="AI16" s="1020"/>
      <c r="AJ16" s="1021"/>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4"/>
      <c r="BT16" s="1015"/>
      <c r="BU16" s="1015"/>
      <c r="BV16" s="1015"/>
      <c r="BW16" s="1015"/>
      <c r="BX16" s="1015"/>
      <c r="BY16" s="1015"/>
      <c r="BZ16" s="1015"/>
      <c r="CA16" s="1015"/>
      <c r="CB16" s="1015"/>
      <c r="CC16" s="1015"/>
      <c r="CD16" s="1015"/>
      <c r="CE16" s="1015"/>
      <c r="CF16" s="1015"/>
      <c r="CG16" s="1016"/>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07"/>
    </row>
    <row r="17" spans="1:131" s="208" customFormat="1" ht="26.25" customHeight="1" x14ac:dyDescent="0.15">
      <c r="A17" s="214">
        <v>11</v>
      </c>
      <c r="B17" s="1037"/>
      <c r="C17" s="1038"/>
      <c r="D17" s="1038"/>
      <c r="E17" s="1038"/>
      <c r="F17" s="1038"/>
      <c r="G17" s="1038"/>
      <c r="H17" s="1038"/>
      <c r="I17" s="1038"/>
      <c r="J17" s="1038"/>
      <c r="K17" s="1038"/>
      <c r="L17" s="1038"/>
      <c r="M17" s="1038"/>
      <c r="N17" s="1038"/>
      <c r="O17" s="1038"/>
      <c r="P17" s="1039"/>
      <c r="Q17" s="1043"/>
      <c r="R17" s="1044"/>
      <c r="S17" s="1044"/>
      <c r="T17" s="1044"/>
      <c r="U17" s="1044"/>
      <c r="V17" s="1044"/>
      <c r="W17" s="1044"/>
      <c r="X17" s="1044"/>
      <c r="Y17" s="1044"/>
      <c r="Z17" s="1044"/>
      <c r="AA17" s="1044"/>
      <c r="AB17" s="1044"/>
      <c r="AC17" s="1044"/>
      <c r="AD17" s="1044"/>
      <c r="AE17" s="1045"/>
      <c r="AF17" s="1019"/>
      <c r="AG17" s="1020"/>
      <c r="AH17" s="1020"/>
      <c r="AI17" s="1020"/>
      <c r="AJ17" s="1021"/>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4"/>
      <c r="BT17" s="1015"/>
      <c r="BU17" s="1015"/>
      <c r="BV17" s="1015"/>
      <c r="BW17" s="1015"/>
      <c r="BX17" s="1015"/>
      <c r="BY17" s="1015"/>
      <c r="BZ17" s="1015"/>
      <c r="CA17" s="1015"/>
      <c r="CB17" s="1015"/>
      <c r="CC17" s="1015"/>
      <c r="CD17" s="1015"/>
      <c r="CE17" s="1015"/>
      <c r="CF17" s="1015"/>
      <c r="CG17" s="1016"/>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07"/>
    </row>
    <row r="18" spans="1:131" s="208" customFormat="1" ht="26.25" customHeight="1" x14ac:dyDescent="0.15">
      <c r="A18" s="214">
        <v>12</v>
      </c>
      <c r="B18" s="1037"/>
      <c r="C18" s="1038"/>
      <c r="D18" s="1038"/>
      <c r="E18" s="1038"/>
      <c r="F18" s="1038"/>
      <c r="G18" s="1038"/>
      <c r="H18" s="1038"/>
      <c r="I18" s="1038"/>
      <c r="J18" s="1038"/>
      <c r="K18" s="1038"/>
      <c r="L18" s="1038"/>
      <c r="M18" s="1038"/>
      <c r="N18" s="1038"/>
      <c r="O18" s="1038"/>
      <c r="P18" s="1039"/>
      <c r="Q18" s="1043"/>
      <c r="R18" s="1044"/>
      <c r="S18" s="1044"/>
      <c r="T18" s="1044"/>
      <c r="U18" s="1044"/>
      <c r="V18" s="1044"/>
      <c r="W18" s="1044"/>
      <c r="X18" s="1044"/>
      <c r="Y18" s="1044"/>
      <c r="Z18" s="1044"/>
      <c r="AA18" s="1044"/>
      <c r="AB18" s="1044"/>
      <c r="AC18" s="1044"/>
      <c r="AD18" s="1044"/>
      <c r="AE18" s="1045"/>
      <c r="AF18" s="1019"/>
      <c r="AG18" s="1020"/>
      <c r="AH18" s="1020"/>
      <c r="AI18" s="1020"/>
      <c r="AJ18" s="1021"/>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4"/>
      <c r="BT18" s="1015"/>
      <c r="BU18" s="1015"/>
      <c r="BV18" s="1015"/>
      <c r="BW18" s="1015"/>
      <c r="BX18" s="1015"/>
      <c r="BY18" s="1015"/>
      <c r="BZ18" s="1015"/>
      <c r="CA18" s="1015"/>
      <c r="CB18" s="1015"/>
      <c r="CC18" s="1015"/>
      <c r="CD18" s="1015"/>
      <c r="CE18" s="1015"/>
      <c r="CF18" s="1015"/>
      <c r="CG18" s="1016"/>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07"/>
    </row>
    <row r="19" spans="1:131" s="208" customFormat="1" ht="26.25" customHeight="1" x14ac:dyDescent="0.15">
      <c r="A19" s="214">
        <v>13</v>
      </c>
      <c r="B19" s="1037"/>
      <c r="C19" s="1038"/>
      <c r="D19" s="1038"/>
      <c r="E19" s="1038"/>
      <c r="F19" s="1038"/>
      <c r="G19" s="1038"/>
      <c r="H19" s="1038"/>
      <c r="I19" s="1038"/>
      <c r="J19" s="1038"/>
      <c r="K19" s="1038"/>
      <c r="L19" s="1038"/>
      <c r="M19" s="1038"/>
      <c r="N19" s="1038"/>
      <c r="O19" s="1038"/>
      <c r="P19" s="1039"/>
      <c r="Q19" s="1043"/>
      <c r="R19" s="1044"/>
      <c r="S19" s="1044"/>
      <c r="T19" s="1044"/>
      <c r="U19" s="1044"/>
      <c r="V19" s="1044"/>
      <c r="W19" s="1044"/>
      <c r="X19" s="1044"/>
      <c r="Y19" s="1044"/>
      <c r="Z19" s="1044"/>
      <c r="AA19" s="1044"/>
      <c r="AB19" s="1044"/>
      <c r="AC19" s="1044"/>
      <c r="AD19" s="1044"/>
      <c r="AE19" s="1045"/>
      <c r="AF19" s="1019"/>
      <c r="AG19" s="1020"/>
      <c r="AH19" s="1020"/>
      <c r="AI19" s="1020"/>
      <c r="AJ19" s="1021"/>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4"/>
      <c r="BT19" s="1015"/>
      <c r="BU19" s="1015"/>
      <c r="BV19" s="1015"/>
      <c r="BW19" s="1015"/>
      <c r="BX19" s="1015"/>
      <c r="BY19" s="1015"/>
      <c r="BZ19" s="1015"/>
      <c r="CA19" s="1015"/>
      <c r="CB19" s="1015"/>
      <c r="CC19" s="1015"/>
      <c r="CD19" s="1015"/>
      <c r="CE19" s="1015"/>
      <c r="CF19" s="1015"/>
      <c r="CG19" s="1016"/>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07"/>
    </row>
    <row r="20" spans="1:131" s="208" customFormat="1" ht="26.25" customHeight="1" x14ac:dyDescent="0.15">
      <c r="A20" s="214">
        <v>14</v>
      </c>
      <c r="B20" s="1037"/>
      <c r="C20" s="1038"/>
      <c r="D20" s="1038"/>
      <c r="E20" s="1038"/>
      <c r="F20" s="1038"/>
      <c r="G20" s="1038"/>
      <c r="H20" s="1038"/>
      <c r="I20" s="1038"/>
      <c r="J20" s="1038"/>
      <c r="K20" s="1038"/>
      <c r="L20" s="1038"/>
      <c r="M20" s="1038"/>
      <c r="N20" s="1038"/>
      <c r="O20" s="1038"/>
      <c r="P20" s="1039"/>
      <c r="Q20" s="1043"/>
      <c r="R20" s="1044"/>
      <c r="S20" s="1044"/>
      <c r="T20" s="1044"/>
      <c r="U20" s="1044"/>
      <c r="V20" s="1044"/>
      <c r="W20" s="1044"/>
      <c r="X20" s="1044"/>
      <c r="Y20" s="1044"/>
      <c r="Z20" s="1044"/>
      <c r="AA20" s="1044"/>
      <c r="AB20" s="1044"/>
      <c r="AC20" s="1044"/>
      <c r="AD20" s="1044"/>
      <c r="AE20" s="1045"/>
      <c r="AF20" s="1019"/>
      <c r="AG20" s="1020"/>
      <c r="AH20" s="1020"/>
      <c r="AI20" s="1020"/>
      <c r="AJ20" s="1021"/>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4"/>
      <c r="BT20" s="1015"/>
      <c r="BU20" s="1015"/>
      <c r="BV20" s="1015"/>
      <c r="BW20" s="1015"/>
      <c r="BX20" s="1015"/>
      <c r="BY20" s="1015"/>
      <c r="BZ20" s="1015"/>
      <c r="CA20" s="1015"/>
      <c r="CB20" s="1015"/>
      <c r="CC20" s="1015"/>
      <c r="CD20" s="1015"/>
      <c r="CE20" s="1015"/>
      <c r="CF20" s="1015"/>
      <c r="CG20" s="1016"/>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07"/>
    </row>
    <row r="21" spans="1:131" s="208" customFormat="1" ht="26.25" customHeight="1" thickBot="1" x14ac:dyDescent="0.2">
      <c r="A21" s="214">
        <v>15</v>
      </c>
      <c r="B21" s="1037"/>
      <c r="C21" s="1038"/>
      <c r="D21" s="1038"/>
      <c r="E21" s="1038"/>
      <c r="F21" s="1038"/>
      <c r="G21" s="1038"/>
      <c r="H21" s="1038"/>
      <c r="I21" s="1038"/>
      <c r="J21" s="1038"/>
      <c r="K21" s="1038"/>
      <c r="L21" s="1038"/>
      <c r="M21" s="1038"/>
      <c r="N21" s="1038"/>
      <c r="O21" s="1038"/>
      <c r="P21" s="1039"/>
      <c r="Q21" s="1043"/>
      <c r="R21" s="1044"/>
      <c r="S21" s="1044"/>
      <c r="T21" s="1044"/>
      <c r="U21" s="1044"/>
      <c r="V21" s="1044"/>
      <c r="W21" s="1044"/>
      <c r="X21" s="1044"/>
      <c r="Y21" s="1044"/>
      <c r="Z21" s="1044"/>
      <c r="AA21" s="1044"/>
      <c r="AB21" s="1044"/>
      <c r="AC21" s="1044"/>
      <c r="AD21" s="1044"/>
      <c r="AE21" s="1045"/>
      <c r="AF21" s="1019"/>
      <c r="AG21" s="1020"/>
      <c r="AH21" s="1020"/>
      <c r="AI21" s="1020"/>
      <c r="AJ21" s="1021"/>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4"/>
      <c r="BT21" s="1015"/>
      <c r="BU21" s="1015"/>
      <c r="BV21" s="1015"/>
      <c r="BW21" s="1015"/>
      <c r="BX21" s="1015"/>
      <c r="BY21" s="1015"/>
      <c r="BZ21" s="1015"/>
      <c r="CA21" s="1015"/>
      <c r="CB21" s="1015"/>
      <c r="CC21" s="1015"/>
      <c r="CD21" s="1015"/>
      <c r="CE21" s="1015"/>
      <c r="CF21" s="1015"/>
      <c r="CG21" s="1016"/>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07"/>
    </row>
    <row r="22" spans="1:131" s="208" customFormat="1" ht="26.25" customHeight="1" x14ac:dyDescent="0.15">
      <c r="A22" s="214">
        <v>16</v>
      </c>
      <c r="B22" s="1037"/>
      <c r="C22" s="1038"/>
      <c r="D22" s="1038"/>
      <c r="E22" s="1038"/>
      <c r="F22" s="1038"/>
      <c r="G22" s="1038"/>
      <c r="H22" s="1038"/>
      <c r="I22" s="1038"/>
      <c r="J22" s="1038"/>
      <c r="K22" s="1038"/>
      <c r="L22" s="1038"/>
      <c r="M22" s="1038"/>
      <c r="N22" s="1038"/>
      <c r="O22" s="1038"/>
      <c r="P22" s="1039"/>
      <c r="Q22" s="1080"/>
      <c r="R22" s="1081"/>
      <c r="S22" s="1081"/>
      <c r="T22" s="1081"/>
      <c r="U22" s="1081"/>
      <c r="V22" s="1081"/>
      <c r="W22" s="1081"/>
      <c r="X22" s="1081"/>
      <c r="Y22" s="1081"/>
      <c r="Z22" s="1081"/>
      <c r="AA22" s="1081"/>
      <c r="AB22" s="1081"/>
      <c r="AC22" s="1081"/>
      <c r="AD22" s="1081"/>
      <c r="AE22" s="1082"/>
      <c r="AF22" s="1019"/>
      <c r="AG22" s="1020"/>
      <c r="AH22" s="1020"/>
      <c r="AI22" s="1020"/>
      <c r="AJ22" s="1021"/>
      <c r="AK22" s="1076"/>
      <c r="AL22" s="1077"/>
      <c r="AM22" s="1077"/>
      <c r="AN22" s="1077"/>
      <c r="AO22" s="1077"/>
      <c r="AP22" s="1077"/>
      <c r="AQ22" s="1077"/>
      <c r="AR22" s="1077"/>
      <c r="AS22" s="1077"/>
      <c r="AT22" s="1077"/>
      <c r="AU22" s="1078"/>
      <c r="AV22" s="1078"/>
      <c r="AW22" s="1078"/>
      <c r="AX22" s="1078"/>
      <c r="AY22" s="1079"/>
      <c r="AZ22" s="1035" t="s">
        <v>365</v>
      </c>
      <c r="BA22" s="1035"/>
      <c r="BB22" s="1035"/>
      <c r="BC22" s="1035"/>
      <c r="BD22" s="1036"/>
      <c r="BE22" s="206"/>
      <c r="BF22" s="206"/>
      <c r="BG22" s="206"/>
      <c r="BH22" s="206"/>
      <c r="BI22" s="206"/>
      <c r="BJ22" s="206"/>
      <c r="BK22" s="206"/>
      <c r="BL22" s="206"/>
      <c r="BM22" s="206"/>
      <c r="BN22" s="206"/>
      <c r="BO22" s="206"/>
      <c r="BP22" s="206"/>
      <c r="BQ22" s="215">
        <v>16</v>
      </c>
      <c r="BR22" s="216"/>
      <c r="BS22" s="1014"/>
      <c r="BT22" s="1015"/>
      <c r="BU22" s="1015"/>
      <c r="BV22" s="1015"/>
      <c r="BW22" s="1015"/>
      <c r="BX22" s="1015"/>
      <c r="BY22" s="1015"/>
      <c r="BZ22" s="1015"/>
      <c r="CA22" s="1015"/>
      <c r="CB22" s="1015"/>
      <c r="CC22" s="1015"/>
      <c r="CD22" s="1015"/>
      <c r="CE22" s="1015"/>
      <c r="CF22" s="1015"/>
      <c r="CG22" s="1016"/>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07"/>
    </row>
    <row r="23" spans="1:131" s="208" customFormat="1" ht="26.25" customHeight="1" thickBot="1" x14ac:dyDescent="0.2">
      <c r="A23" s="217" t="s">
        <v>366</v>
      </c>
      <c r="B23" s="943" t="s">
        <v>367</v>
      </c>
      <c r="C23" s="944"/>
      <c r="D23" s="944"/>
      <c r="E23" s="944"/>
      <c r="F23" s="944"/>
      <c r="G23" s="944"/>
      <c r="H23" s="944"/>
      <c r="I23" s="944"/>
      <c r="J23" s="944"/>
      <c r="K23" s="944"/>
      <c r="L23" s="944"/>
      <c r="M23" s="944"/>
      <c r="N23" s="944"/>
      <c r="O23" s="944"/>
      <c r="P23" s="945"/>
      <c r="Q23" s="1067">
        <v>20691</v>
      </c>
      <c r="R23" s="1068"/>
      <c r="S23" s="1068"/>
      <c r="T23" s="1068"/>
      <c r="U23" s="1068"/>
      <c r="V23" s="1068">
        <v>20377</v>
      </c>
      <c r="W23" s="1068"/>
      <c r="X23" s="1068"/>
      <c r="Y23" s="1068"/>
      <c r="Z23" s="1068"/>
      <c r="AA23" s="1068">
        <v>314</v>
      </c>
      <c r="AB23" s="1068"/>
      <c r="AC23" s="1068"/>
      <c r="AD23" s="1068"/>
      <c r="AE23" s="1069"/>
      <c r="AF23" s="1070">
        <v>87</v>
      </c>
      <c r="AG23" s="1068"/>
      <c r="AH23" s="1068"/>
      <c r="AI23" s="1068"/>
      <c r="AJ23" s="1071"/>
      <c r="AK23" s="1072"/>
      <c r="AL23" s="1073"/>
      <c r="AM23" s="1073"/>
      <c r="AN23" s="1073"/>
      <c r="AO23" s="1073"/>
      <c r="AP23" s="1068">
        <v>21611</v>
      </c>
      <c r="AQ23" s="1068"/>
      <c r="AR23" s="1068"/>
      <c r="AS23" s="1068"/>
      <c r="AT23" s="1068"/>
      <c r="AU23" s="1074"/>
      <c r="AV23" s="1074"/>
      <c r="AW23" s="1074"/>
      <c r="AX23" s="1074"/>
      <c r="AY23" s="1075"/>
      <c r="AZ23" s="1064" t="s">
        <v>368</v>
      </c>
      <c r="BA23" s="1065"/>
      <c r="BB23" s="1065"/>
      <c r="BC23" s="1065"/>
      <c r="BD23" s="1066"/>
      <c r="BE23" s="206"/>
      <c r="BF23" s="206"/>
      <c r="BG23" s="206"/>
      <c r="BH23" s="206"/>
      <c r="BI23" s="206"/>
      <c r="BJ23" s="206"/>
      <c r="BK23" s="206"/>
      <c r="BL23" s="206"/>
      <c r="BM23" s="206"/>
      <c r="BN23" s="206"/>
      <c r="BO23" s="206"/>
      <c r="BP23" s="206"/>
      <c r="BQ23" s="215">
        <v>17</v>
      </c>
      <c r="BR23" s="216"/>
      <c r="BS23" s="1014"/>
      <c r="BT23" s="1015"/>
      <c r="BU23" s="1015"/>
      <c r="BV23" s="1015"/>
      <c r="BW23" s="1015"/>
      <c r="BX23" s="1015"/>
      <c r="BY23" s="1015"/>
      <c r="BZ23" s="1015"/>
      <c r="CA23" s="1015"/>
      <c r="CB23" s="1015"/>
      <c r="CC23" s="1015"/>
      <c r="CD23" s="1015"/>
      <c r="CE23" s="1015"/>
      <c r="CF23" s="1015"/>
      <c r="CG23" s="1016"/>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07"/>
    </row>
    <row r="24" spans="1:131" s="208" customFormat="1" ht="26.25" customHeight="1" x14ac:dyDescent="0.15">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4"/>
      <c r="BT24" s="1015"/>
      <c r="BU24" s="1015"/>
      <c r="BV24" s="1015"/>
      <c r="BW24" s="1015"/>
      <c r="BX24" s="1015"/>
      <c r="BY24" s="1015"/>
      <c r="BZ24" s="1015"/>
      <c r="CA24" s="1015"/>
      <c r="CB24" s="1015"/>
      <c r="CC24" s="1015"/>
      <c r="CD24" s="1015"/>
      <c r="CE24" s="1015"/>
      <c r="CF24" s="1015"/>
      <c r="CG24" s="1016"/>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07"/>
    </row>
    <row r="25" spans="1:131" s="200" customFormat="1" ht="26.25" customHeight="1" thickBot="1" x14ac:dyDescent="0.2">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4"/>
      <c r="BT25" s="1015"/>
      <c r="BU25" s="1015"/>
      <c r="BV25" s="1015"/>
      <c r="BW25" s="1015"/>
      <c r="BX25" s="1015"/>
      <c r="BY25" s="1015"/>
      <c r="BZ25" s="1015"/>
      <c r="CA25" s="1015"/>
      <c r="CB25" s="1015"/>
      <c r="CC25" s="1015"/>
      <c r="CD25" s="1015"/>
      <c r="CE25" s="1015"/>
      <c r="CF25" s="1015"/>
      <c r="CG25" s="1016"/>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199"/>
    </row>
    <row r="26" spans="1:131" s="200" customFormat="1" ht="26.25" customHeight="1" x14ac:dyDescent="0.15">
      <c r="A26" s="995" t="s">
        <v>347</v>
      </c>
      <c r="B26" s="996"/>
      <c r="C26" s="996"/>
      <c r="D26" s="996"/>
      <c r="E26" s="996"/>
      <c r="F26" s="996"/>
      <c r="G26" s="996"/>
      <c r="H26" s="996"/>
      <c r="I26" s="996"/>
      <c r="J26" s="996"/>
      <c r="K26" s="996"/>
      <c r="L26" s="996"/>
      <c r="M26" s="996"/>
      <c r="N26" s="996"/>
      <c r="O26" s="996"/>
      <c r="P26" s="997"/>
      <c r="Q26" s="1001" t="s">
        <v>371</v>
      </c>
      <c r="R26" s="1002"/>
      <c r="S26" s="1002"/>
      <c r="T26" s="1002"/>
      <c r="U26" s="1003"/>
      <c r="V26" s="1001" t="s">
        <v>372</v>
      </c>
      <c r="W26" s="1002"/>
      <c r="X26" s="1002"/>
      <c r="Y26" s="1002"/>
      <c r="Z26" s="1003"/>
      <c r="AA26" s="1001" t="s">
        <v>373</v>
      </c>
      <c r="AB26" s="1002"/>
      <c r="AC26" s="1002"/>
      <c r="AD26" s="1002"/>
      <c r="AE26" s="1002"/>
      <c r="AF26" s="1058" t="s">
        <v>374</v>
      </c>
      <c r="AG26" s="1008"/>
      <c r="AH26" s="1008"/>
      <c r="AI26" s="1008"/>
      <c r="AJ26" s="1059"/>
      <c r="AK26" s="1002" t="s">
        <v>375</v>
      </c>
      <c r="AL26" s="1002"/>
      <c r="AM26" s="1002"/>
      <c r="AN26" s="1002"/>
      <c r="AO26" s="1003"/>
      <c r="AP26" s="1001" t="s">
        <v>376</v>
      </c>
      <c r="AQ26" s="1002"/>
      <c r="AR26" s="1002"/>
      <c r="AS26" s="1002"/>
      <c r="AT26" s="1003"/>
      <c r="AU26" s="1001" t="s">
        <v>377</v>
      </c>
      <c r="AV26" s="1002"/>
      <c r="AW26" s="1002"/>
      <c r="AX26" s="1002"/>
      <c r="AY26" s="1003"/>
      <c r="AZ26" s="1001" t="s">
        <v>378</v>
      </c>
      <c r="BA26" s="1002"/>
      <c r="BB26" s="1002"/>
      <c r="BC26" s="1002"/>
      <c r="BD26" s="1003"/>
      <c r="BE26" s="1001" t="s">
        <v>354</v>
      </c>
      <c r="BF26" s="1002"/>
      <c r="BG26" s="1002"/>
      <c r="BH26" s="1002"/>
      <c r="BI26" s="1017"/>
      <c r="BJ26" s="205"/>
      <c r="BK26" s="205"/>
      <c r="BL26" s="205"/>
      <c r="BM26" s="205"/>
      <c r="BN26" s="205"/>
      <c r="BO26" s="218"/>
      <c r="BP26" s="218"/>
      <c r="BQ26" s="215">
        <v>20</v>
      </c>
      <c r="BR26" s="216"/>
      <c r="BS26" s="1014"/>
      <c r="BT26" s="1015"/>
      <c r="BU26" s="1015"/>
      <c r="BV26" s="1015"/>
      <c r="BW26" s="1015"/>
      <c r="BX26" s="1015"/>
      <c r="BY26" s="1015"/>
      <c r="BZ26" s="1015"/>
      <c r="CA26" s="1015"/>
      <c r="CB26" s="1015"/>
      <c r="CC26" s="1015"/>
      <c r="CD26" s="1015"/>
      <c r="CE26" s="1015"/>
      <c r="CF26" s="1015"/>
      <c r="CG26" s="1016"/>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199"/>
    </row>
    <row r="27" spans="1:131" s="200" customFormat="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0"/>
      <c r="AG27" s="1011"/>
      <c r="AH27" s="1011"/>
      <c r="AI27" s="1011"/>
      <c r="AJ27" s="1061"/>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8"/>
      <c r="BJ27" s="205"/>
      <c r="BK27" s="205"/>
      <c r="BL27" s="205"/>
      <c r="BM27" s="205"/>
      <c r="BN27" s="205"/>
      <c r="BO27" s="218"/>
      <c r="BP27" s="218"/>
      <c r="BQ27" s="215">
        <v>21</v>
      </c>
      <c r="BR27" s="216"/>
      <c r="BS27" s="1014"/>
      <c r="BT27" s="1015"/>
      <c r="BU27" s="1015"/>
      <c r="BV27" s="1015"/>
      <c r="BW27" s="1015"/>
      <c r="BX27" s="1015"/>
      <c r="BY27" s="1015"/>
      <c r="BZ27" s="1015"/>
      <c r="CA27" s="1015"/>
      <c r="CB27" s="1015"/>
      <c r="CC27" s="1015"/>
      <c r="CD27" s="1015"/>
      <c r="CE27" s="1015"/>
      <c r="CF27" s="1015"/>
      <c r="CG27" s="1016"/>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199"/>
    </row>
    <row r="28" spans="1:131" s="200" customFormat="1" ht="26.25" customHeight="1" thickTop="1" x14ac:dyDescent="0.15">
      <c r="A28" s="219">
        <v>1</v>
      </c>
      <c r="B28" s="1049" t="s">
        <v>379</v>
      </c>
      <c r="C28" s="1050"/>
      <c r="D28" s="1050"/>
      <c r="E28" s="1050"/>
      <c r="F28" s="1050"/>
      <c r="G28" s="1050"/>
      <c r="H28" s="1050"/>
      <c r="I28" s="1050"/>
      <c r="J28" s="1050"/>
      <c r="K28" s="1050"/>
      <c r="L28" s="1050"/>
      <c r="M28" s="1050"/>
      <c r="N28" s="1050"/>
      <c r="O28" s="1050"/>
      <c r="P28" s="1051"/>
      <c r="Q28" s="1052">
        <v>5974</v>
      </c>
      <c r="R28" s="1053"/>
      <c r="S28" s="1053"/>
      <c r="T28" s="1053"/>
      <c r="U28" s="1053"/>
      <c r="V28" s="1053">
        <v>5943</v>
      </c>
      <c r="W28" s="1053"/>
      <c r="X28" s="1053"/>
      <c r="Y28" s="1053"/>
      <c r="Z28" s="1053"/>
      <c r="AA28" s="1053">
        <v>31</v>
      </c>
      <c r="AB28" s="1053"/>
      <c r="AC28" s="1053"/>
      <c r="AD28" s="1053"/>
      <c r="AE28" s="1054"/>
      <c r="AF28" s="1055">
        <v>31</v>
      </c>
      <c r="AG28" s="1053"/>
      <c r="AH28" s="1053"/>
      <c r="AI28" s="1053"/>
      <c r="AJ28" s="1056"/>
      <c r="AK28" s="1057">
        <v>465</v>
      </c>
      <c r="AL28" s="1046"/>
      <c r="AM28" s="1046"/>
      <c r="AN28" s="1046"/>
      <c r="AO28" s="1046"/>
      <c r="AP28" s="1046" t="s">
        <v>549</v>
      </c>
      <c r="AQ28" s="1046"/>
      <c r="AR28" s="1046"/>
      <c r="AS28" s="1046"/>
      <c r="AT28" s="1046"/>
      <c r="AU28" s="1046" t="s">
        <v>549</v>
      </c>
      <c r="AV28" s="1046"/>
      <c r="AW28" s="1046"/>
      <c r="AX28" s="1046"/>
      <c r="AY28" s="1046"/>
      <c r="AZ28" s="970" t="s">
        <v>549</v>
      </c>
      <c r="BA28" s="970"/>
      <c r="BB28" s="970"/>
      <c r="BC28" s="970"/>
      <c r="BD28" s="970"/>
      <c r="BE28" s="1047"/>
      <c r="BF28" s="1047"/>
      <c r="BG28" s="1047"/>
      <c r="BH28" s="1047"/>
      <c r="BI28" s="1048"/>
      <c r="BJ28" s="205"/>
      <c r="BK28" s="205"/>
      <c r="BL28" s="205"/>
      <c r="BM28" s="205"/>
      <c r="BN28" s="205"/>
      <c r="BO28" s="218"/>
      <c r="BP28" s="218"/>
      <c r="BQ28" s="215">
        <v>22</v>
      </c>
      <c r="BR28" s="216"/>
      <c r="BS28" s="1014"/>
      <c r="BT28" s="1015"/>
      <c r="BU28" s="1015"/>
      <c r="BV28" s="1015"/>
      <c r="BW28" s="1015"/>
      <c r="BX28" s="1015"/>
      <c r="BY28" s="1015"/>
      <c r="BZ28" s="1015"/>
      <c r="CA28" s="1015"/>
      <c r="CB28" s="1015"/>
      <c r="CC28" s="1015"/>
      <c r="CD28" s="1015"/>
      <c r="CE28" s="1015"/>
      <c r="CF28" s="1015"/>
      <c r="CG28" s="1016"/>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199"/>
    </row>
    <row r="29" spans="1:131" s="200" customFormat="1" ht="26.25" customHeight="1" x14ac:dyDescent="0.15">
      <c r="A29" s="219">
        <v>2</v>
      </c>
      <c r="B29" s="1037" t="s">
        <v>380</v>
      </c>
      <c r="C29" s="1038"/>
      <c r="D29" s="1038"/>
      <c r="E29" s="1038"/>
      <c r="F29" s="1038"/>
      <c r="G29" s="1038"/>
      <c r="H29" s="1038"/>
      <c r="I29" s="1038"/>
      <c r="J29" s="1038"/>
      <c r="K29" s="1038"/>
      <c r="L29" s="1038"/>
      <c r="M29" s="1038"/>
      <c r="N29" s="1038"/>
      <c r="O29" s="1038"/>
      <c r="P29" s="1039"/>
      <c r="Q29" s="1043">
        <v>4115</v>
      </c>
      <c r="R29" s="1044"/>
      <c r="S29" s="1044"/>
      <c r="T29" s="1044"/>
      <c r="U29" s="1044"/>
      <c r="V29" s="1044">
        <v>4038</v>
      </c>
      <c r="W29" s="1044"/>
      <c r="X29" s="1044"/>
      <c r="Y29" s="1044"/>
      <c r="Z29" s="1044"/>
      <c r="AA29" s="1044">
        <v>77</v>
      </c>
      <c r="AB29" s="1044"/>
      <c r="AC29" s="1044"/>
      <c r="AD29" s="1044"/>
      <c r="AE29" s="1045"/>
      <c r="AF29" s="1019">
        <v>77</v>
      </c>
      <c r="AG29" s="1020"/>
      <c r="AH29" s="1020"/>
      <c r="AI29" s="1020"/>
      <c r="AJ29" s="1021"/>
      <c r="AK29" s="979">
        <v>601</v>
      </c>
      <c r="AL29" s="970"/>
      <c r="AM29" s="970"/>
      <c r="AN29" s="970"/>
      <c r="AO29" s="970"/>
      <c r="AP29" s="970" t="s">
        <v>549</v>
      </c>
      <c r="AQ29" s="970"/>
      <c r="AR29" s="970"/>
      <c r="AS29" s="970"/>
      <c r="AT29" s="970"/>
      <c r="AU29" s="970" t="s">
        <v>563</v>
      </c>
      <c r="AV29" s="970"/>
      <c r="AW29" s="970"/>
      <c r="AX29" s="970"/>
      <c r="AY29" s="970"/>
      <c r="AZ29" s="970" t="s">
        <v>549</v>
      </c>
      <c r="BA29" s="970"/>
      <c r="BB29" s="970"/>
      <c r="BC29" s="970"/>
      <c r="BD29" s="970"/>
      <c r="BE29" s="1032"/>
      <c r="BF29" s="1032"/>
      <c r="BG29" s="1032"/>
      <c r="BH29" s="1032"/>
      <c r="BI29" s="1033"/>
      <c r="BJ29" s="205"/>
      <c r="BK29" s="205"/>
      <c r="BL29" s="205"/>
      <c r="BM29" s="205"/>
      <c r="BN29" s="205"/>
      <c r="BO29" s="218"/>
      <c r="BP29" s="218"/>
      <c r="BQ29" s="215">
        <v>23</v>
      </c>
      <c r="BR29" s="216"/>
      <c r="BS29" s="1014"/>
      <c r="BT29" s="1015"/>
      <c r="BU29" s="1015"/>
      <c r="BV29" s="1015"/>
      <c r="BW29" s="1015"/>
      <c r="BX29" s="1015"/>
      <c r="BY29" s="1015"/>
      <c r="BZ29" s="1015"/>
      <c r="CA29" s="1015"/>
      <c r="CB29" s="1015"/>
      <c r="CC29" s="1015"/>
      <c r="CD29" s="1015"/>
      <c r="CE29" s="1015"/>
      <c r="CF29" s="1015"/>
      <c r="CG29" s="1016"/>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199"/>
    </row>
    <row r="30" spans="1:131" s="200" customFormat="1" ht="26.25" customHeight="1" x14ac:dyDescent="0.15">
      <c r="A30" s="219">
        <v>3</v>
      </c>
      <c r="B30" s="1037" t="s">
        <v>381</v>
      </c>
      <c r="C30" s="1038"/>
      <c r="D30" s="1038"/>
      <c r="E30" s="1038"/>
      <c r="F30" s="1038"/>
      <c r="G30" s="1038"/>
      <c r="H30" s="1038"/>
      <c r="I30" s="1038"/>
      <c r="J30" s="1038"/>
      <c r="K30" s="1038"/>
      <c r="L30" s="1038"/>
      <c r="M30" s="1038"/>
      <c r="N30" s="1038"/>
      <c r="O30" s="1038"/>
      <c r="P30" s="1039"/>
      <c r="Q30" s="1043">
        <v>552</v>
      </c>
      <c r="R30" s="1044"/>
      <c r="S30" s="1044"/>
      <c r="T30" s="1044"/>
      <c r="U30" s="1044"/>
      <c r="V30" s="1044">
        <v>542</v>
      </c>
      <c r="W30" s="1044"/>
      <c r="X30" s="1044"/>
      <c r="Y30" s="1044"/>
      <c r="Z30" s="1044"/>
      <c r="AA30" s="1044">
        <v>10</v>
      </c>
      <c r="AB30" s="1044"/>
      <c r="AC30" s="1044"/>
      <c r="AD30" s="1044"/>
      <c r="AE30" s="1045"/>
      <c r="AF30" s="1019">
        <v>10</v>
      </c>
      <c r="AG30" s="1020"/>
      <c r="AH30" s="1020"/>
      <c r="AI30" s="1020"/>
      <c r="AJ30" s="1021"/>
      <c r="AK30" s="979">
        <v>193</v>
      </c>
      <c r="AL30" s="970"/>
      <c r="AM30" s="970"/>
      <c r="AN30" s="970"/>
      <c r="AO30" s="970"/>
      <c r="AP30" s="970" t="s">
        <v>549</v>
      </c>
      <c r="AQ30" s="970"/>
      <c r="AR30" s="970"/>
      <c r="AS30" s="970"/>
      <c r="AT30" s="970"/>
      <c r="AU30" s="970" t="s">
        <v>549</v>
      </c>
      <c r="AV30" s="970"/>
      <c r="AW30" s="970"/>
      <c r="AX30" s="970"/>
      <c r="AY30" s="970"/>
      <c r="AZ30" s="970" t="s">
        <v>549</v>
      </c>
      <c r="BA30" s="970"/>
      <c r="BB30" s="970"/>
      <c r="BC30" s="970"/>
      <c r="BD30" s="970"/>
      <c r="BE30" s="1032"/>
      <c r="BF30" s="1032"/>
      <c r="BG30" s="1032"/>
      <c r="BH30" s="1032"/>
      <c r="BI30" s="1033"/>
      <c r="BJ30" s="205"/>
      <c r="BK30" s="205"/>
      <c r="BL30" s="205"/>
      <c r="BM30" s="205"/>
      <c r="BN30" s="205"/>
      <c r="BO30" s="218"/>
      <c r="BP30" s="218"/>
      <c r="BQ30" s="215">
        <v>24</v>
      </c>
      <c r="BR30" s="216"/>
      <c r="BS30" s="1014"/>
      <c r="BT30" s="1015"/>
      <c r="BU30" s="1015"/>
      <c r="BV30" s="1015"/>
      <c r="BW30" s="1015"/>
      <c r="BX30" s="1015"/>
      <c r="BY30" s="1015"/>
      <c r="BZ30" s="1015"/>
      <c r="CA30" s="1015"/>
      <c r="CB30" s="1015"/>
      <c r="CC30" s="1015"/>
      <c r="CD30" s="1015"/>
      <c r="CE30" s="1015"/>
      <c r="CF30" s="1015"/>
      <c r="CG30" s="1016"/>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199"/>
    </row>
    <row r="31" spans="1:131" s="200" customFormat="1" ht="26.25" customHeight="1" x14ac:dyDescent="0.15">
      <c r="A31" s="219">
        <v>4</v>
      </c>
      <c r="B31" s="1037" t="s">
        <v>382</v>
      </c>
      <c r="C31" s="1038"/>
      <c r="D31" s="1038"/>
      <c r="E31" s="1038"/>
      <c r="F31" s="1038"/>
      <c r="G31" s="1038"/>
      <c r="H31" s="1038"/>
      <c r="I31" s="1038"/>
      <c r="J31" s="1038"/>
      <c r="K31" s="1038"/>
      <c r="L31" s="1038"/>
      <c r="M31" s="1038"/>
      <c r="N31" s="1038"/>
      <c r="O31" s="1038"/>
      <c r="P31" s="1039"/>
      <c r="Q31" s="1043">
        <v>22</v>
      </c>
      <c r="R31" s="1044"/>
      <c r="S31" s="1044"/>
      <c r="T31" s="1044"/>
      <c r="U31" s="1044"/>
      <c r="V31" s="1044">
        <v>22</v>
      </c>
      <c r="W31" s="1044"/>
      <c r="X31" s="1044"/>
      <c r="Y31" s="1044"/>
      <c r="Z31" s="1044"/>
      <c r="AA31" s="1044" t="s">
        <v>549</v>
      </c>
      <c r="AB31" s="1044"/>
      <c r="AC31" s="1044"/>
      <c r="AD31" s="1044"/>
      <c r="AE31" s="1045"/>
      <c r="AF31" s="1019" t="s">
        <v>111</v>
      </c>
      <c r="AG31" s="1020"/>
      <c r="AH31" s="1020"/>
      <c r="AI31" s="1020"/>
      <c r="AJ31" s="1021"/>
      <c r="AK31" s="979">
        <v>2</v>
      </c>
      <c r="AL31" s="970"/>
      <c r="AM31" s="970"/>
      <c r="AN31" s="970"/>
      <c r="AO31" s="970"/>
      <c r="AP31" s="970" t="s">
        <v>549</v>
      </c>
      <c r="AQ31" s="970"/>
      <c r="AR31" s="970"/>
      <c r="AS31" s="970"/>
      <c r="AT31" s="970"/>
      <c r="AU31" s="970" t="s">
        <v>549</v>
      </c>
      <c r="AV31" s="970"/>
      <c r="AW31" s="970"/>
      <c r="AX31" s="970"/>
      <c r="AY31" s="970"/>
      <c r="AZ31" s="970" t="s">
        <v>549</v>
      </c>
      <c r="BA31" s="970"/>
      <c r="BB31" s="970"/>
      <c r="BC31" s="970"/>
      <c r="BD31" s="970"/>
      <c r="BE31" s="1032"/>
      <c r="BF31" s="1032"/>
      <c r="BG31" s="1032"/>
      <c r="BH31" s="1032"/>
      <c r="BI31" s="1033"/>
      <c r="BJ31" s="205"/>
      <c r="BK31" s="205"/>
      <c r="BL31" s="205"/>
      <c r="BM31" s="205"/>
      <c r="BN31" s="205"/>
      <c r="BO31" s="218"/>
      <c r="BP31" s="218"/>
      <c r="BQ31" s="215">
        <v>25</v>
      </c>
      <c r="BR31" s="216"/>
      <c r="BS31" s="1014"/>
      <c r="BT31" s="1015"/>
      <c r="BU31" s="1015"/>
      <c r="BV31" s="1015"/>
      <c r="BW31" s="1015"/>
      <c r="BX31" s="1015"/>
      <c r="BY31" s="1015"/>
      <c r="BZ31" s="1015"/>
      <c r="CA31" s="1015"/>
      <c r="CB31" s="1015"/>
      <c r="CC31" s="1015"/>
      <c r="CD31" s="1015"/>
      <c r="CE31" s="1015"/>
      <c r="CF31" s="1015"/>
      <c r="CG31" s="1016"/>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199"/>
    </row>
    <row r="32" spans="1:131" s="200" customFormat="1" ht="26.25" customHeight="1" x14ac:dyDescent="0.15">
      <c r="A32" s="219">
        <v>5</v>
      </c>
      <c r="B32" s="1037" t="s">
        <v>383</v>
      </c>
      <c r="C32" s="1038"/>
      <c r="D32" s="1038"/>
      <c r="E32" s="1038"/>
      <c r="F32" s="1038"/>
      <c r="G32" s="1038"/>
      <c r="H32" s="1038"/>
      <c r="I32" s="1038"/>
      <c r="J32" s="1038"/>
      <c r="K32" s="1038"/>
      <c r="L32" s="1038"/>
      <c r="M32" s="1038"/>
      <c r="N32" s="1038"/>
      <c r="O32" s="1038"/>
      <c r="P32" s="1039"/>
      <c r="Q32" s="1043">
        <v>55</v>
      </c>
      <c r="R32" s="1044"/>
      <c r="S32" s="1044"/>
      <c r="T32" s="1044"/>
      <c r="U32" s="1044"/>
      <c r="V32" s="1044">
        <v>51</v>
      </c>
      <c r="W32" s="1044"/>
      <c r="X32" s="1044"/>
      <c r="Y32" s="1044"/>
      <c r="Z32" s="1044"/>
      <c r="AA32" s="1044">
        <v>3</v>
      </c>
      <c r="AB32" s="1044"/>
      <c r="AC32" s="1044"/>
      <c r="AD32" s="1044"/>
      <c r="AE32" s="1045"/>
      <c r="AF32" s="1019">
        <v>3</v>
      </c>
      <c r="AG32" s="1020"/>
      <c r="AH32" s="1020"/>
      <c r="AI32" s="1020"/>
      <c r="AJ32" s="1021"/>
      <c r="AK32" s="979" t="s">
        <v>549</v>
      </c>
      <c r="AL32" s="970"/>
      <c r="AM32" s="970"/>
      <c r="AN32" s="970"/>
      <c r="AO32" s="970"/>
      <c r="AP32" s="970">
        <v>25</v>
      </c>
      <c r="AQ32" s="970"/>
      <c r="AR32" s="970"/>
      <c r="AS32" s="970"/>
      <c r="AT32" s="970"/>
      <c r="AU32" s="970">
        <v>4</v>
      </c>
      <c r="AV32" s="970"/>
      <c r="AW32" s="970"/>
      <c r="AX32" s="970"/>
      <c r="AY32" s="970"/>
      <c r="AZ32" s="970" t="s">
        <v>549</v>
      </c>
      <c r="BA32" s="970"/>
      <c r="BB32" s="970"/>
      <c r="BC32" s="970"/>
      <c r="BD32" s="970"/>
      <c r="BE32" s="1032" t="s">
        <v>388</v>
      </c>
      <c r="BF32" s="1032"/>
      <c r="BG32" s="1032"/>
      <c r="BH32" s="1032"/>
      <c r="BI32" s="1033"/>
      <c r="BJ32" s="205"/>
      <c r="BK32" s="205"/>
      <c r="BL32" s="205"/>
      <c r="BM32" s="205"/>
      <c r="BN32" s="205"/>
      <c r="BO32" s="218"/>
      <c r="BP32" s="218"/>
      <c r="BQ32" s="215">
        <v>26</v>
      </c>
      <c r="BR32" s="216"/>
      <c r="BS32" s="1014"/>
      <c r="BT32" s="1015"/>
      <c r="BU32" s="1015"/>
      <c r="BV32" s="1015"/>
      <c r="BW32" s="1015"/>
      <c r="BX32" s="1015"/>
      <c r="BY32" s="1015"/>
      <c r="BZ32" s="1015"/>
      <c r="CA32" s="1015"/>
      <c r="CB32" s="1015"/>
      <c r="CC32" s="1015"/>
      <c r="CD32" s="1015"/>
      <c r="CE32" s="1015"/>
      <c r="CF32" s="1015"/>
      <c r="CG32" s="1016"/>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199"/>
    </row>
    <row r="33" spans="1:131" s="200" customFormat="1" ht="26.25" customHeight="1" x14ac:dyDescent="0.15">
      <c r="A33" s="219">
        <v>6</v>
      </c>
      <c r="B33" s="1037" t="s">
        <v>384</v>
      </c>
      <c r="C33" s="1038"/>
      <c r="D33" s="1038"/>
      <c r="E33" s="1038"/>
      <c r="F33" s="1038"/>
      <c r="G33" s="1038"/>
      <c r="H33" s="1038"/>
      <c r="I33" s="1038"/>
      <c r="J33" s="1038"/>
      <c r="K33" s="1038"/>
      <c r="L33" s="1038"/>
      <c r="M33" s="1038"/>
      <c r="N33" s="1038"/>
      <c r="O33" s="1038"/>
      <c r="P33" s="1039"/>
      <c r="Q33" s="1043">
        <v>884</v>
      </c>
      <c r="R33" s="1044"/>
      <c r="S33" s="1044"/>
      <c r="T33" s="1044"/>
      <c r="U33" s="1044"/>
      <c r="V33" s="1044">
        <v>733</v>
      </c>
      <c r="W33" s="1044"/>
      <c r="X33" s="1044"/>
      <c r="Y33" s="1044"/>
      <c r="Z33" s="1044"/>
      <c r="AA33" s="1044">
        <v>151</v>
      </c>
      <c r="AB33" s="1044"/>
      <c r="AC33" s="1044"/>
      <c r="AD33" s="1044"/>
      <c r="AE33" s="1045"/>
      <c r="AF33" s="1019">
        <v>937</v>
      </c>
      <c r="AG33" s="1020"/>
      <c r="AH33" s="1020"/>
      <c r="AI33" s="1020"/>
      <c r="AJ33" s="1021"/>
      <c r="AK33" s="979">
        <v>85</v>
      </c>
      <c r="AL33" s="970"/>
      <c r="AM33" s="970"/>
      <c r="AN33" s="970"/>
      <c r="AO33" s="970"/>
      <c r="AP33" s="970">
        <v>1452</v>
      </c>
      <c r="AQ33" s="970"/>
      <c r="AR33" s="970"/>
      <c r="AS33" s="970"/>
      <c r="AT33" s="970"/>
      <c r="AU33" s="970">
        <v>344</v>
      </c>
      <c r="AV33" s="970"/>
      <c r="AW33" s="970"/>
      <c r="AX33" s="970"/>
      <c r="AY33" s="970"/>
      <c r="AZ33" s="970" t="s">
        <v>549</v>
      </c>
      <c r="BA33" s="970"/>
      <c r="BB33" s="970"/>
      <c r="BC33" s="970"/>
      <c r="BD33" s="970"/>
      <c r="BE33" s="1032" t="s">
        <v>385</v>
      </c>
      <c r="BF33" s="1032"/>
      <c r="BG33" s="1032"/>
      <c r="BH33" s="1032"/>
      <c r="BI33" s="1033"/>
      <c r="BJ33" s="205"/>
      <c r="BK33" s="205"/>
      <c r="BL33" s="205"/>
      <c r="BM33" s="205"/>
      <c r="BN33" s="205"/>
      <c r="BO33" s="218"/>
      <c r="BP33" s="218"/>
      <c r="BQ33" s="215">
        <v>27</v>
      </c>
      <c r="BR33" s="216"/>
      <c r="BS33" s="1014"/>
      <c r="BT33" s="1015"/>
      <c r="BU33" s="1015"/>
      <c r="BV33" s="1015"/>
      <c r="BW33" s="1015"/>
      <c r="BX33" s="1015"/>
      <c r="BY33" s="1015"/>
      <c r="BZ33" s="1015"/>
      <c r="CA33" s="1015"/>
      <c r="CB33" s="1015"/>
      <c r="CC33" s="1015"/>
      <c r="CD33" s="1015"/>
      <c r="CE33" s="1015"/>
      <c r="CF33" s="1015"/>
      <c r="CG33" s="1016"/>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199"/>
    </row>
    <row r="34" spans="1:131" s="200" customFormat="1" ht="26.25" customHeight="1" x14ac:dyDescent="0.15">
      <c r="A34" s="219">
        <v>7</v>
      </c>
      <c r="B34" s="1037" t="s">
        <v>386</v>
      </c>
      <c r="C34" s="1038"/>
      <c r="D34" s="1038"/>
      <c r="E34" s="1038"/>
      <c r="F34" s="1038"/>
      <c r="G34" s="1038"/>
      <c r="H34" s="1038"/>
      <c r="I34" s="1038"/>
      <c r="J34" s="1038"/>
      <c r="K34" s="1038"/>
      <c r="L34" s="1038"/>
      <c r="M34" s="1038"/>
      <c r="N34" s="1038"/>
      <c r="O34" s="1038"/>
      <c r="P34" s="1039"/>
      <c r="Q34" s="1043">
        <v>4586</v>
      </c>
      <c r="R34" s="1044"/>
      <c r="S34" s="1044"/>
      <c r="T34" s="1044"/>
      <c r="U34" s="1044"/>
      <c r="V34" s="1044">
        <v>4547</v>
      </c>
      <c r="W34" s="1044"/>
      <c r="X34" s="1044"/>
      <c r="Y34" s="1044"/>
      <c r="Z34" s="1044"/>
      <c r="AA34" s="1044">
        <v>39</v>
      </c>
      <c r="AB34" s="1044"/>
      <c r="AC34" s="1044"/>
      <c r="AD34" s="1044"/>
      <c r="AE34" s="1045"/>
      <c r="AF34" s="1019">
        <v>2134</v>
      </c>
      <c r="AG34" s="1020"/>
      <c r="AH34" s="1020"/>
      <c r="AI34" s="1020"/>
      <c r="AJ34" s="1021"/>
      <c r="AK34" s="979">
        <v>1033</v>
      </c>
      <c r="AL34" s="970"/>
      <c r="AM34" s="970"/>
      <c r="AN34" s="970"/>
      <c r="AO34" s="970"/>
      <c r="AP34" s="970">
        <v>5130</v>
      </c>
      <c r="AQ34" s="970"/>
      <c r="AR34" s="970"/>
      <c r="AS34" s="970"/>
      <c r="AT34" s="970"/>
      <c r="AU34" s="970">
        <v>3909</v>
      </c>
      <c r="AV34" s="970"/>
      <c r="AW34" s="970"/>
      <c r="AX34" s="970"/>
      <c r="AY34" s="970"/>
      <c r="AZ34" s="970" t="s">
        <v>549</v>
      </c>
      <c r="BA34" s="970"/>
      <c r="BB34" s="970"/>
      <c r="BC34" s="970"/>
      <c r="BD34" s="970"/>
      <c r="BE34" s="1032" t="s">
        <v>385</v>
      </c>
      <c r="BF34" s="1032"/>
      <c r="BG34" s="1032"/>
      <c r="BH34" s="1032"/>
      <c r="BI34" s="1033"/>
      <c r="BJ34" s="205"/>
      <c r="BK34" s="205"/>
      <c r="BL34" s="205"/>
      <c r="BM34" s="205"/>
      <c r="BN34" s="205"/>
      <c r="BO34" s="218"/>
      <c r="BP34" s="218"/>
      <c r="BQ34" s="215">
        <v>28</v>
      </c>
      <c r="BR34" s="216"/>
      <c r="BS34" s="1014"/>
      <c r="BT34" s="1015"/>
      <c r="BU34" s="1015"/>
      <c r="BV34" s="1015"/>
      <c r="BW34" s="1015"/>
      <c r="BX34" s="1015"/>
      <c r="BY34" s="1015"/>
      <c r="BZ34" s="1015"/>
      <c r="CA34" s="1015"/>
      <c r="CB34" s="1015"/>
      <c r="CC34" s="1015"/>
      <c r="CD34" s="1015"/>
      <c r="CE34" s="1015"/>
      <c r="CF34" s="1015"/>
      <c r="CG34" s="1016"/>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199"/>
    </row>
    <row r="35" spans="1:131" s="200" customFormat="1" ht="26.25" customHeight="1" x14ac:dyDescent="0.15">
      <c r="A35" s="219">
        <v>8</v>
      </c>
      <c r="B35" s="1037" t="s">
        <v>387</v>
      </c>
      <c r="C35" s="1038"/>
      <c r="D35" s="1038"/>
      <c r="E35" s="1038"/>
      <c r="F35" s="1038"/>
      <c r="G35" s="1038"/>
      <c r="H35" s="1038"/>
      <c r="I35" s="1038"/>
      <c r="J35" s="1038"/>
      <c r="K35" s="1038"/>
      <c r="L35" s="1038"/>
      <c r="M35" s="1038"/>
      <c r="N35" s="1038"/>
      <c r="O35" s="1038"/>
      <c r="P35" s="1039"/>
      <c r="Q35" s="1043">
        <v>91</v>
      </c>
      <c r="R35" s="1044"/>
      <c r="S35" s="1044"/>
      <c r="T35" s="1044"/>
      <c r="U35" s="1044"/>
      <c r="V35" s="1044">
        <v>91</v>
      </c>
      <c r="W35" s="1044"/>
      <c r="X35" s="1044"/>
      <c r="Y35" s="1044"/>
      <c r="Z35" s="1044"/>
      <c r="AA35" s="1044" t="s">
        <v>549</v>
      </c>
      <c r="AB35" s="1044"/>
      <c r="AC35" s="1044"/>
      <c r="AD35" s="1044"/>
      <c r="AE35" s="1045"/>
      <c r="AF35" s="1019" t="s">
        <v>111</v>
      </c>
      <c r="AG35" s="1020"/>
      <c r="AH35" s="1020"/>
      <c r="AI35" s="1020"/>
      <c r="AJ35" s="1021"/>
      <c r="AK35" s="979">
        <v>38</v>
      </c>
      <c r="AL35" s="970"/>
      <c r="AM35" s="970"/>
      <c r="AN35" s="970"/>
      <c r="AO35" s="970"/>
      <c r="AP35" s="970">
        <v>304</v>
      </c>
      <c r="AQ35" s="970"/>
      <c r="AR35" s="970"/>
      <c r="AS35" s="970"/>
      <c r="AT35" s="970"/>
      <c r="AU35" s="970">
        <v>286</v>
      </c>
      <c r="AV35" s="970"/>
      <c r="AW35" s="970"/>
      <c r="AX35" s="970"/>
      <c r="AY35" s="970"/>
      <c r="AZ35" s="970" t="s">
        <v>549</v>
      </c>
      <c r="BA35" s="970"/>
      <c r="BB35" s="970"/>
      <c r="BC35" s="970"/>
      <c r="BD35" s="970"/>
      <c r="BE35" s="1032" t="s">
        <v>388</v>
      </c>
      <c r="BF35" s="1032"/>
      <c r="BG35" s="1032"/>
      <c r="BH35" s="1032"/>
      <c r="BI35" s="1033"/>
      <c r="BJ35" s="205"/>
      <c r="BK35" s="205"/>
      <c r="BL35" s="205"/>
      <c r="BM35" s="205"/>
      <c r="BN35" s="205"/>
      <c r="BO35" s="218"/>
      <c r="BP35" s="218"/>
      <c r="BQ35" s="215">
        <v>29</v>
      </c>
      <c r="BR35" s="216"/>
      <c r="BS35" s="1014"/>
      <c r="BT35" s="1015"/>
      <c r="BU35" s="1015"/>
      <c r="BV35" s="1015"/>
      <c r="BW35" s="1015"/>
      <c r="BX35" s="1015"/>
      <c r="BY35" s="1015"/>
      <c r="BZ35" s="1015"/>
      <c r="CA35" s="1015"/>
      <c r="CB35" s="1015"/>
      <c r="CC35" s="1015"/>
      <c r="CD35" s="1015"/>
      <c r="CE35" s="1015"/>
      <c r="CF35" s="1015"/>
      <c r="CG35" s="1016"/>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199"/>
    </row>
    <row r="36" spans="1:131" s="200" customFormat="1" ht="26.25" customHeight="1" x14ac:dyDescent="0.15">
      <c r="A36" s="219">
        <v>9</v>
      </c>
      <c r="B36" s="1037" t="s">
        <v>389</v>
      </c>
      <c r="C36" s="1038"/>
      <c r="D36" s="1038"/>
      <c r="E36" s="1038"/>
      <c r="F36" s="1038"/>
      <c r="G36" s="1038"/>
      <c r="H36" s="1038"/>
      <c r="I36" s="1038"/>
      <c r="J36" s="1038"/>
      <c r="K36" s="1038"/>
      <c r="L36" s="1038"/>
      <c r="M36" s="1038"/>
      <c r="N36" s="1038"/>
      <c r="O36" s="1038"/>
      <c r="P36" s="1039"/>
      <c r="Q36" s="1043">
        <v>79</v>
      </c>
      <c r="R36" s="1044"/>
      <c r="S36" s="1044"/>
      <c r="T36" s="1044"/>
      <c r="U36" s="1044"/>
      <c r="V36" s="1044">
        <v>79</v>
      </c>
      <c r="W36" s="1044"/>
      <c r="X36" s="1044"/>
      <c r="Y36" s="1044"/>
      <c r="Z36" s="1044"/>
      <c r="AA36" s="1044" t="s">
        <v>563</v>
      </c>
      <c r="AB36" s="1044"/>
      <c r="AC36" s="1044"/>
      <c r="AD36" s="1044"/>
      <c r="AE36" s="1045"/>
      <c r="AF36" s="1019" t="s">
        <v>111</v>
      </c>
      <c r="AG36" s="1020"/>
      <c r="AH36" s="1020"/>
      <c r="AI36" s="1020"/>
      <c r="AJ36" s="1021"/>
      <c r="AK36" s="979" t="s">
        <v>563</v>
      </c>
      <c r="AL36" s="970"/>
      <c r="AM36" s="970"/>
      <c r="AN36" s="970"/>
      <c r="AO36" s="970"/>
      <c r="AP36" s="970">
        <v>284</v>
      </c>
      <c r="AQ36" s="970"/>
      <c r="AR36" s="970"/>
      <c r="AS36" s="970"/>
      <c r="AT36" s="970"/>
      <c r="AU36" s="970" t="s">
        <v>549</v>
      </c>
      <c r="AV36" s="970"/>
      <c r="AW36" s="970"/>
      <c r="AX36" s="970"/>
      <c r="AY36" s="970"/>
      <c r="AZ36" s="970" t="s">
        <v>549</v>
      </c>
      <c r="BA36" s="970"/>
      <c r="BB36" s="970"/>
      <c r="BC36" s="970"/>
      <c r="BD36" s="970"/>
      <c r="BE36" s="1032" t="s">
        <v>388</v>
      </c>
      <c r="BF36" s="1032"/>
      <c r="BG36" s="1032"/>
      <c r="BH36" s="1032"/>
      <c r="BI36" s="1033"/>
      <c r="BJ36" s="205"/>
      <c r="BK36" s="205"/>
      <c r="BL36" s="205"/>
      <c r="BM36" s="205"/>
      <c r="BN36" s="205"/>
      <c r="BO36" s="218"/>
      <c r="BP36" s="218"/>
      <c r="BQ36" s="215">
        <v>30</v>
      </c>
      <c r="BR36" s="216"/>
      <c r="BS36" s="1014"/>
      <c r="BT36" s="1015"/>
      <c r="BU36" s="1015"/>
      <c r="BV36" s="1015"/>
      <c r="BW36" s="1015"/>
      <c r="BX36" s="1015"/>
      <c r="BY36" s="1015"/>
      <c r="BZ36" s="1015"/>
      <c r="CA36" s="1015"/>
      <c r="CB36" s="1015"/>
      <c r="CC36" s="1015"/>
      <c r="CD36" s="1015"/>
      <c r="CE36" s="1015"/>
      <c r="CF36" s="1015"/>
      <c r="CG36" s="1016"/>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199"/>
    </row>
    <row r="37" spans="1:131" s="200" customFormat="1" ht="26.25" customHeight="1" x14ac:dyDescent="0.15">
      <c r="A37" s="219">
        <v>10</v>
      </c>
      <c r="B37" s="1037" t="s">
        <v>390</v>
      </c>
      <c r="C37" s="1038"/>
      <c r="D37" s="1038"/>
      <c r="E37" s="1038"/>
      <c r="F37" s="1038"/>
      <c r="G37" s="1038"/>
      <c r="H37" s="1038"/>
      <c r="I37" s="1038"/>
      <c r="J37" s="1038"/>
      <c r="K37" s="1038"/>
      <c r="L37" s="1038"/>
      <c r="M37" s="1038"/>
      <c r="N37" s="1038"/>
      <c r="O37" s="1038"/>
      <c r="P37" s="1039"/>
      <c r="Q37" s="1043">
        <v>58</v>
      </c>
      <c r="R37" s="1044"/>
      <c r="S37" s="1044"/>
      <c r="T37" s="1044"/>
      <c r="U37" s="1044"/>
      <c r="V37" s="1044">
        <v>58</v>
      </c>
      <c r="W37" s="1044"/>
      <c r="X37" s="1044"/>
      <c r="Y37" s="1044"/>
      <c r="Z37" s="1044"/>
      <c r="AA37" s="1044" t="s">
        <v>549</v>
      </c>
      <c r="AB37" s="1044"/>
      <c r="AC37" s="1044"/>
      <c r="AD37" s="1044"/>
      <c r="AE37" s="1045"/>
      <c r="AF37" s="1019" t="s">
        <v>111</v>
      </c>
      <c r="AG37" s="1020"/>
      <c r="AH37" s="1020"/>
      <c r="AI37" s="1020"/>
      <c r="AJ37" s="1021"/>
      <c r="AK37" s="979">
        <v>15</v>
      </c>
      <c r="AL37" s="970"/>
      <c r="AM37" s="970"/>
      <c r="AN37" s="970"/>
      <c r="AO37" s="970"/>
      <c r="AP37" s="970" t="s">
        <v>549</v>
      </c>
      <c r="AQ37" s="970"/>
      <c r="AR37" s="970"/>
      <c r="AS37" s="970"/>
      <c r="AT37" s="970"/>
      <c r="AU37" s="970" t="s">
        <v>549</v>
      </c>
      <c r="AV37" s="970"/>
      <c r="AW37" s="970"/>
      <c r="AX37" s="970"/>
      <c r="AY37" s="970"/>
      <c r="AZ37" s="970" t="s">
        <v>549</v>
      </c>
      <c r="BA37" s="970"/>
      <c r="BB37" s="970"/>
      <c r="BC37" s="970"/>
      <c r="BD37" s="970"/>
      <c r="BE37" s="1032" t="s">
        <v>388</v>
      </c>
      <c r="BF37" s="1032"/>
      <c r="BG37" s="1032"/>
      <c r="BH37" s="1032"/>
      <c r="BI37" s="1033"/>
      <c r="BJ37" s="205"/>
      <c r="BK37" s="205"/>
      <c r="BL37" s="205"/>
      <c r="BM37" s="205"/>
      <c r="BN37" s="205"/>
      <c r="BO37" s="218"/>
      <c r="BP37" s="218"/>
      <c r="BQ37" s="215">
        <v>31</v>
      </c>
      <c r="BR37" s="216"/>
      <c r="BS37" s="1014"/>
      <c r="BT37" s="1015"/>
      <c r="BU37" s="1015"/>
      <c r="BV37" s="1015"/>
      <c r="BW37" s="1015"/>
      <c r="BX37" s="1015"/>
      <c r="BY37" s="1015"/>
      <c r="BZ37" s="1015"/>
      <c r="CA37" s="1015"/>
      <c r="CB37" s="1015"/>
      <c r="CC37" s="1015"/>
      <c r="CD37" s="1015"/>
      <c r="CE37" s="1015"/>
      <c r="CF37" s="1015"/>
      <c r="CG37" s="1016"/>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199"/>
    </row>
    <row r="38" spans="1:131" s="200" customFormat="1" ht="26.25" customHeight="1" x14ac:dyDescent="0.15">
      <c r="A38" s="219">
        <v>11</v>
      </c>
      <c r="B38" s="1037" t="s">
        <v>391</v>
      </c>
      <c r="C38" s="1038"/>
      <c r="D38" s="1038"/>
      <c r="E38" s="1038"/>
      <c r="F38" s="1038"/>
      <c r="G38" s="1038"/>
      <c r="H38" s="1038"/>
      <c r="I38" s="1038"/>
      <c r="J38" s="1038"/>
      <c r="K38" s="1038"/>
      <c r="L38" s="1038"/>
      <c r="M38" s="1038"/>
      <c r="N38" s="1038"/>
      <c r="O38" s="1038"/>
      <c r="P38" s="1039"/>
      <c r="Q38" s="1043">
        <v>1875</v>
      </c>
      <c r="R38" s="1044"/>
      <c r="S38" s="1044"/>
      <c r="T38" s="1044"/>
      <c r="U38" s="1044"/>
      <c r="V38" s="1044">
        <v>1874</v>
      </c>
      <c r="W38" s="1044"/>
      <c r="X38" s="1044"/>
      <c r="Y38" s="1044"/>
      <c r="Z38" s="1044"/>
      <c r="AA38" s="1044" t="s">
        <v>570</v>
      </c>
      <c r="AB38" s="1044"/>
      <c r="AC38" s="1044"/>
      <c r="AD38" s="1044"/>
      <c r="AE38" s="1045"/>
      <c r="AF38" s="1019" t="s">
        <v>570</v>
      </c>
      <c r="AG38" s="1020"/>
      <c r="AH38" s="1020"/>
      <c r="AI38" s="1020"/>
      <c r="AJ38" s="1021"/>
      <c r="AK38" s="979">
        <v>910</v>
      </c>
      <c r="AL38" s="970"/>
      <c r="AM38" s="970"/>
      <c r="AN38" s="970"/>
      <c r="AO38" s="970"/>
      <c r="AP38" s="970">
        <v>10907</v>
      </c>
      <c r="AQ38" s="970"/>
      <c r="AR38" s="970"/>
      <c r="AS38" s="970"/>
      <c r="AT38" s="970"/>
      <c r="AU38" s="970">
        <v>9489</v>
      </c>
      <c r="AV38" s="970"/>
      <c r="AW38" s="970"/>
      <c r="AX38" s="970"/>
      <c r="AY38" s="970"/>
      <c r="AZ38" s="970" t="s">
        <v>549</v>
      </c>
      <c r="BA38" s="970"/>
      <c r="BB38" s="970"/>
      <c r="BC38" s="970"/>
      <c r="BD38" s="970"/>
      <c r="BE38" s="1032" t="s">
        <v>388</v>
      </c>
      <c r="BF38" s="1032"/>
      <c r="BG38" s="1032"/>
      <c r="BH38" s="1032"/>
      <c r="BI38" s="1033"/>
      <c r="BJ38" s="205"/>
      <c r="BK38" s="205"/>
      <c r="BL38" s="205"/>
      <c r="BM38" s="205"/>
      <c r="BN38" s="205"/>
      <c r="BO38" s="218"/>
      <c r="BP38" s="218"/>
      <c r="BQ38" s="215">
        <v>32</v>
      </c>
      <c r="BR38" s="216"/>
      <c r="BS38" s="1014"/>
      <c r="BT38" s="1015"/>
      <c r="BU38" s="1015"/>
      <c r="BV38" s="1015"/>
      <c r="BW38" s="1015"/>
      <c r="BX38" s="1015"/>
      <c r="BY38" s="1015"/>
      <c r="BZ38" s="1015"/>
      <c r="CA38" s="1015"/>
      <c r="CB38" s="1015"/>
      <c r="CC38" s="1015"/>
      <c r="CD38" s="1015"/>
      <c r="CE38" s="1015"/>
      <c r="CF38" s="1015"/>
      <c r="CG38" s="1016"/>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199"/>
    </row>
    <row r="39" spans="1:131" s="200" customFormat="1" ht="26.25" customHeight="1" x14ac:dyDescent="0.15">
      <c r="A39" s="219">
        <v>12</v>
      </c>
      <c r="B39" s="1037" t="s">
        <v>392</v>
      </c>
      <c r="C39" s="1038"/>
      <c r="D39" s="1038"/>
      <c r="E39" s="1038"/>
      <c r="F39" s="1038"/>
      <c r="G39" s="1038"/>
      <c r="H39" s="1038"/>
      <c r="I39" s="1038"/>
      <c r="J39" s="1038"/>
      <c r="K39" s="1038"/>
      <c r="L39" s="1038"/>
      <c r="M39" s="1038"/>
      <c r="N39" s="1038"/>
      <c r="O39" s="1038"/>
      <c r="P39" s="1039"/>
      <c r="Q39" s="1043">
        <v>24</v>
      </c>
      <c r="R39" s="1044"/>
      <c r="S39" s="1044"/>
      <c r="T39" s="1044"/>
      <c r="U39" s="1044"/>
      <c r="V39" s="1044">
        <v>24</v>
      </c>
      <c r="W39" s="1044"/>
      <c r="X39" s="1044"/>
      <c r="Y39" s="1044"/>
      <c r="Z39" s="1044"/>
      <c r="AA39" s="1044" t="s">
        <v>563</v>
      </c>
      <c r="AB39" s="1044"/>
      <c r="AC39" s="1044"/>
      <c r="AD39" s="1044"/>
      <c r="AE39" s="1045"/>
      <c r="AF39" s="1019" t="s">
        <v>111</v>
      </c>
      <c r="AG39" s="1020"/>
      <c r="AH39" s="1020"/>
      <c r="AI39" s="1020"/>
      <c r="AJ39" s="1021"/>
      <c r="AK39" s="979">
        <v>13</v>
      </c>
      <c r="AL39" s="970"/>
      <c r="AM39" s="970"/>
      <c r="AN39" s="970"/>
      <c r="AO39" s="970"/>
      <c r="AP39" s="970">
        <v>73</v>
      </c>
      <c r="AQ39" s="970"/>
      <c r="AR39" s="970"/>
      <c r="AS39" s="970"/>
      <c r="AT39" s="970"/>
      <c r="AU39" s="970">
        <v>72</v>
      </c>
      <c r="AV39" s="970"/>
      <c r="AW39" s="970"/>
      <c r="AX39" s="970"/>
      <c r="AY39" s="970"/>
      <c r="AZ39" s="970" t="s">
        <v>549</v>
      </c>
      <c r="BA39" s="970"/>
      <c r="BB39" s="970"/>
      <c r="BC39" s="970"/>
      <c r="BD39" s="970"/>
      <c r="BE39" s="1032" t="s">
        <v>388</v>
      </c>
      <c r="BF39" s="1032"/>
      <c r="BG39" s="1032"/>
      <c r="BH39" s="1032"/>
      <c r="BI39" s="1033"/>
      <c r="BJ39" s="205"/>
      <c r="BK39" s="205"/>
      <c r="BL39" s="205"/>
      <c r="BM39" s="205"/>
      <c r="BN39" s="205"/>
      <c r="BO39" s="218"/>
      <c r="BP39" s="218"/>
      <c r="BQ39" s="215">
        <v>33</v>
      </c>
      <c r="BR39" s="216"/>
      <c r="BS39" s="1014"/>
      <c r="BT39" s="1015"/>
      <c r="BU39" s="1015"/>
      <c r="BV39" s="1015"/>
      <c r="BW39" s="1015"/>
      <c r="BX39" s="1015"/>
      <c r="BY39" s="1015"/>
      <c r="BZ39" s="1015"/>
      <c r="CA39" s="1015"/>
      <c r="CB39" s="1015"/>
      <c r="CC39" s="1015"/>
      <c r="CD39" s="1015"/>
      <c r="CE39" s="1015"/>
      <c r="CF39" s="1015"/>
      <c r="CG39" s="1016"/>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199"/>
    </row>
    <row r="40" spans="1:131" s="200" customFormat="1" ht="26.25" customHeight="1" x14ac:dyDescent="0.15">
      <c r="A40" s="214">
        <v>13</v>
      </c>
      <c r="B40" s="1037" t="s">
        <v>393</v>
      </c>
      <c r="C40" s="1038"/>
      <c r="D40" s="1038"/>
      <c r="E40" s="1038"/>
      <c r="F40" s="1038"/>
      <c r="G40" s="1038"/>
      <c r="H40" s="1038"/>
      <c r="I40" s="1038"/>
      <c r="J40" s="1038"/>
      <c r="K40" s="1038"/>
      <c r="L40" s="1038"/>
      <c r="M40" s="1038"/>
      <c r="N40" s="1038"/>
      <c r="O40" s="1038"/>
      <c r="P40" s="1039"/>
      <c r="Q40" s="1043">
        <v>90</v>
      </c>
      <c r="R40" s="1044"/>
      <c r="S40" s="1044"/>
      <c r="T40" s="1044"/>
      <c r="U40" s="1044"/>
      <c r="V40" s="1044">
        <v>90</v>
      </c>
      <c r="W40" s="1044"/>
      <c r="X40" s="1044"/>
      <c r="Y40" s="1044"/>
      <c r="Z40" s="1044"/>
      <c r="AA40" s="1044" t="s">
        <v>563</v>
      </c>
      <c r="AB40" s="1044"/>
      <c r="AC40" s="1044"/>
      <c r="AD40" s="1044"/>
      <c r="AE40" s="1045"/>
      <c r="AF40" s="1019" t="s">
        <v>111</v>
      </c>
      <c r="AG40" s="1020"/>
      <c r="AH40" s="1020"/>
      <c r="AI40" s="1020"/>
      <c r="AJ40" s="1021"/>
      <c r="AK40" s="979">
        <v>38</v>
      </c>
      <c r="AL40" s="970"/>
      <c r="AM40" s="970"/>
      <c r="AN40" s="970"/>
      <c r="AO40" s="970"/>
      <c r="AP40" s="970">
        <v>268</v>
      </c>
      <c r="AQ40" s="970"/>
      <c r="AR40" s="970"/>
      <c r="AS40" s="970"/>
      <c r="AT40" s="970"/>
      <c r="AU40" s="970">
        <v>268</v>
      </c>
      <c r="AV40" s="970"/>
      <c r="AW40" s="970"/>
      <c r="AX40" s="970"/>
      <c r="AY40" s="970"/>
      <c r="AZ40" s="970" t="s">
        <v>549</v>
      </c>
      <c r="BA40" s="970"/>
      <c r="BB40" s="970"/>
      <c r="BC40" s="970"/>
      <c r="BD40" s="970"/>
      <c r="BE40" s="1032" t="s">
        <v>388</v>
      </c>
      <c r="BF40" s="1032"/>
      <c r="BG40" s="1032"/>
      <c r="BH40" s="1032"/>
      <c r="BI40" s="1033"/>
      <c r="BJ40" s="205"/>
      <c r="BK40" s="205"/>
      <c r="BL40" s="205"/>
      <c r="BM40" s="205"/>
      <c r="BN40" s="205"/>
      <c r="BO40" s="218"/>
      <c r="BP40" s="218"/>
      <c r="BQ40" s="215">
        <v>34</v>
      </c>
      <c r="BR40" s="216"/>
      <c r="BS40" s="1014"/>
      <c r="BT40" s="1015"/>
      <c r="BU40" s="1015"/>
      <c r="BV40" s="1015"/>
      <c r="BW40" s="1015"/>
      <c r="BX40" s="1015"/>
      <c r="BY40" s="1015"/>
      <c r="BZ40" s="1015"/>
      <c r="CA40" s="1015"/>
      <c r="CB40" s="1015"/>
      <c r="CC40" s="1015"/>
      <c r="CD40" s="1015"/>
      <c r="CE40" s="1015"/>
      <c r="CF40" s="1015"/>
      <c r="CG40" s="1016"/>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199"/>
    </row>
    <row r="41" spans="1:131" s="200" customFormat="1" ht="26.25" customHeight="1" x14ac:dyDescent="0.15">
      <c r="A41" s="214">
        <v>14</v>
      </c>
      <c r="B41" s="1037"/>
      <c r="C41" s="1038"/>
      <c r="D41" s="1038"/>
      <c r="E41" s="1038"/>
      <c r="F41" s="1038"/>
      <c r="G41" s="1038"/>
      <c r="H41" s="1038"/>
      <c r="I41" s="1038"/>
      <c r="J41" s="1038"/>
      <c r="K41" s="1038"/>
      <c r="L41" s="1038"/>
      <c r="M41" s="1038"/>
      <c r="N41" s="1038"/>
      <c r="O41" s="1038"/>
      <c r="P41" s="1039"/>
      <c r="Q41" s="1043"/>
      <c r="R41" s="1044"/>
      <c r="S41" s="1044"/>
      <c r="T41" s="1044"/>
      <c r="U41" s="1044"/>
      <c r="V41" s="1044"/>
      <c r="W41" s="1044"/>
      <c r="X41" s="1044"/>
      <c r="Y41" s="1044"/>
      <c r="Z41" s="1044"/>
      <c r="AA41" s="1044"/>
      <c r="AB41" s="1044"/>
      <c r="AC41" s="1044"/>
      <c r="AD41" s="1044"/>
      <c r="AE41" s="1045"/>
      <c r="AF41" s="1019"/>
      <c r="AG41" s="1020"/>
      <c r="AH41" s="1020"/>
      <c r="AI41" s="1020"/>
      <c r="AJ41" s="1021"/>
      <c r="AK41" s="979"/>
      <c r="AL41" s="970"/>
      <c r="AM41" s="970"/>
      <c r="AN41" s="970"/>
      <c r="AO41" s="970"/>
      <c r="AP41" s="970"/>
      <c r="AQ41" s="970"/>
      <c r="AR41" s="970"/>
      <c r="AS41" s="970"/>
      <c r="AT41" s="970"/>
      <c r="AU41" s="970"/>
      <c r="AV41" s="970"/>
      <c r="AW41" s="970"/>
      <c r="AX41" s="970"/>
      <c r="AY41" s="970"/>
      <c r="AZ41" s="1042"/>
      <c r="BA41" s="1042"/>
      <c r="BB41" s="1042"/>
      <c r="BC41" s="1042"/>
      <c r="BD41" s="1042"/>
      <c r="BE41" s="1032"/>
      <c r="BF41" s="1032"/>
      <c r="BG41" s="1032"/>
      <c r="BH41" s="1032"/>
      <c r="BI41" s="1033"/>
      <c r="BJ41" s="205"/>
      <c r="BK41" s="205"/>
      <c r="BL41" s="205"/>
      <c r="BM41" s="205"/>
      <c r="BN41" s="205"/>
      <c r="BO41" s="218"/>
      <c r="BP41" s="218"/>
      <c r="BQ41" s="215">
        <v>35</v>
      </c>
      <c r="BR41" s="216"/>
      <c r="BS41" s="1014"/>
      <c r="BT41" s="1015"/>
      <c r="BU41" s="1015"/>
      <c r="BV41" s="1015"/>
      <c r="BW41" s="1015"/>
      <c r="BX41" s="1015"/>
      <c r="BY41" s="1015"/>
      <c r="BZ41" s="1015"/>
      <c r="CA41" s="1015"/>
      <c r="CB41" s="1015"/>
      <c r="CC41" s="1015"/>
      <c r="CD41" s="1015"/>
      <c r="CE41" s="1015"/>
      <c r="CF41" s="1015"/>
      <c r="CG41" s="1016"/>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199"/>
    </row>
    <row r="42" spans="1:131" s="200" customFormat="1" ht="26.25" customHeight="1" x14ac:dyDescent="0.15">
      <c r="A42" s="214">
        <v>15</v>
      </c>
      <c r="B42" s="1037"/>
      <c r="C42" s="1038"/>
      <c r="D42" s="1038"/>
      <c r="E42" s="1038"/>
      <c r="F42" s="1038"/>
      <c r="G42" s="1038"/>
      <c r="H42" s="1038"/>
      <c r="I42" s="1038"/>
      <c r="J42" s="1038"/>
      <c r="K42" s="1038"/>
      <c r="L42" s="1038"/>
      <c r="M42" s="1038"/>
      <c r="N42" s="1038"/>
      <c r="O42" s="1038"/>
      <c r="P42" s="1039"/>
      <c r="Q42" s="1043"/>
      <c r="R42" s="1044"/>
      <c r="S42" s="1044"/>
      <c r="T42" s="1044"/>
      <c r="U42" s="1044"/>
      <c r="V42" s="1044"/>
      <c r="W42" s="1044"/>
      <c r="X42" s="1044"/>
      <c r="Y42" s="1044"/>
      <c r="Z42" s="1044"/>
      <c r="AA42" s="1044"/>
      <c r="AB42" s="1044"/>
      <c r="AC42" s="1044"/>
      <c r="AD42" s="1044"/>
      <c r="AE42" s="1045"/>
      <c r="AF42" s="1019"/>
      <c r="AG42" s="1020"/>
      <c r="AH42" s="1020"/>
      <c r="AI42" s="1020"/>
      <c r="AJ42" s="1021"/>
      <c r="AK42" s="979"/>
      <c r="AL42" s="970"/>
      <c r="AM42" s="970"/>
      <c r="AN42" s="970"/>
      <c r="AO42" s="970"/>
      <c r="AP42" s="970"/>
      <c r="AQ42" s="970"/>
      <c r="AR42" s="970"/>
      <c r="AS42" s="970"/>
      <c r="AT42" s="970"/>
      <c r="AU42" s="970"/>
      <c r="AV42" s="970"/>
      <c r="AW42" s="970"/>
      <c r="AX42" s="970"/>
      <c r="AY42" s="970"/>
      <c r="AZ42" s="1042"/>
      <c r="BA42" s="1042"/>
      <c r="BB42" s="1042"/>
      <c r="BC42" s="1042"/>
      <c r="BD42" s="1042"/>
      <c r="BE42" s="1032"/>
      <c r="BF42" s="1032"/>
      <c r="BG42" s="1032"/>
      <c r="BH42" s="1032"/>
      <c r="BI42" s="1033"/>
      <c r="BJ42" s="205"/>
      <c r="BK42" s="205"/>
      <c r="BL42" s="205"/>
      <c r="BM42" s="205"/>
      <c r="BN42" s="205"/>
      <c r="BO42" s="218"/>
      <c r="BP42" s="218"/>
      <c r="BQ42" s="215">
        <v>36</v>
      </c>
      <c r="BR42" s="216"/>
      <c r="BS42" s="1014"/>
      <c r="BT42" s="1015"/>
      <c r="BU42" s="1015"/>
      <c r="BV42" s="1015"/>
      <c r="BW42" s="1015"/>
      <c r="BX42" s="1015"/>
      <c r="BY42" s="1015"/>
      <c r="BZ42" s="1015"/>
      <c r="CA42" s="1015"/>
      <c r="CB42" s="1015"/>
      <c r="CC42" s="1015"/>
      <c r="CD42" s="1015"/>
      <c r="CE42" s="1015"/>
      <c r="CF42" s="1015"/>
      <c r="CG42" s="1016"/>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199"/>
    </row>
    <row r="43" spans="1:131" s="200" customFormat="1" ht="26.25" customHeight="1" x14ac:dyDescent="0.15">
      <c r="A43" s="214">
        <v>16</v>
      </c>
      <c r="B43" s="1037"/>
      <c r="C43" s="1038"/>
      <c r="D43" s="1038"/>
      <c r="E43" s="1038"/>
      <c r="F43" s="1038"/>
      <c r="G43" s="1038"/>
      <c r="H43" s="1038"/>
      <c r="I43" s="1038"/>
      <c r="J43" s="1038"/>
      <c r="K43" s="1038"/>
      <c r="L43" s="1038"/>
      <c r="M43" s="1038"/>
      <c r="N43" s="1038"/>
      <c r="O43" s="1038"/>
      <c r="P43" s="1039"/>
      <c r="Q43" s="1043"/>
      <c r="R43" s="1044"/>
      <c r="S43" s="1044"/>
      <c r="T43" s="1044"/>
      <c r="U43" s="1044"/>
      <c r="V43" s="1044"/>
      <c r="W43" s="1044"/>
      <c r="X43" s="1044"/>
      <c r="Y43" s="1044"/>
      <c r="Z43" s="1044"/>
      <c r="AA43" s="1044"/>
      <c r="AB43" s="1044"/>
      <c r="AC43" s="1044"/>
      <c r="AD43" s="1044"/>
      <c r="AE43" s="1045"/>
      <c r="AF43" s="1019"/>
      <c r="AG43" s="1020"/>
      <c r="AH43" s="1020"/>
      <c r="AI43" s="1020"/>
      <c r="AJ43" s="1021"/>
      <c r="AK43" s="979"/>
      <c r="AL43" s="970"/>
      <c r="AM43" s="970"/>
      <c r="AN43" s="970"/>
      <c r="AO43" s="970"/>
      <c r="AP43" s="970"/>
      <c r="AQ43" s="970"/>
      <c r="AR43" s="970"/>
      <c r="AS43" s="970"/>
      <c r="AT43" s="970"/>
      <c r="AU43" s="970"/>
      <c r="AV43" s="970"/>
      <c r="AW43" s="970"/>
      <c r="AX43" s="970"/>
      <c r="AY43" s="970"/>
      <c r="AZ43" s="1042"/>
      <c r="BA43" s="1042"/>
      <c r="BB43" s="1042"/>
      <c r="BC43" s="1042"/>
      <c r="BD43" s="1042"/>
      <c r="BE43" s="1032"/>
      <c r="BF43" s="1032"/>
      <c r="BG43" s="1032"/>
      <c r="BH43" s="1032"/>
      <c r="BI43" s="1033"/>
      <c r="BJ43" s="205"/>
      <c r="BK43" s="205"/>
      <c r="BL43" s="205"/>
      <c r="BM43" s="205"/>
      <c r="BN43" s="205"/>
      <c r="BO43" s="218"/>
      <c r="BP43" s="218"/>
      <c r="BQ43" s="215">
        <v>37</v>
      </c>
      <c r="BR43" s="216"/>
      <c r="BS43" s="1014"/>
      <c r="BT43" s="1015"/>
      <c r="BU43" s="1015"/>
      <c r="BV43" s="1015"/>
      <c r="BW43" s="1015"/>
      <c r="BX43" s="1015"/>
      <c r="BY43" s="1015"/>
      <c r="BZ43" s="1015"/>
      <c r="CA43" s="1015"/>
      <c r="CB43" s="1015"/>
      <c r="CC43" s="1015"/>
      <c r="CD43" s="1015"/>
      <c r="CE43" s="1015"/>
      <c r="CF43" s="1015"/>
      <c r="CG43" s="1016"/>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199"/>
    </row>
    <row r="44" spans="1:131" s="200" customFormat="1" ht="26.25" customHeight="1" x14ac:dyDescent="0.15">
      <c r="A44" s="214">
        <v>17</v>
      </c>
      <c r="B44" s="1037"/>
      <c r="C44" s="1038"/>
      <c r="D44" s="1038"/>
      <c r="E44" s="1038"/>
      <c r="F44" s="1038"/>
      <c r="G44" s="1038"/>
      <c r="H44" s="1038"/>
      <c r="I44" s="1038"/>
      <c r="J44" s="1038"/>
      <c r="K44" s="1038"/>
      <c r="L44" s="1038"/>
      <c r="M44" s="1038"/>
      <c r="N44" s="1038"/>
      <c r="O44" s="1038"/>
      <c r="P44" s="1039"/>
      <c r="Q44" s="1043"/>
      <c r="R44" s="1044"/>
      <c r="S44" s="1044"/>
      <c r="T44" s="1044"/>
      <c r="U44" s="1044"/>
      <c r="V44" s="1044"/>
      <c r="W44" s="1044"/>
      <c r="X44" s="1044"/>
      <c r="Y44" s="1044"/>
      <c r="Z44" s="1044"/>
      <c r="AA44" s="1044"/>
      <c r="AB44" s="1044"/>
      <c r="AC44" s="1044"/>
      <c r="AD44" s="1044"/>
      <c r="AE44" s="1045"/>
      <c r="AF44" s="1019"/>
      <c r="AG44" s="1020"/>
      <c r="AH44" s="1020"/>
      <c r="AI44" s="1020"/>
      <c r="AJ44" s="1021"/>
      <c r="AK44" s="979"/>
      <c r="AL44" s="970"/>
      <c r="AM44" s="970"/>
      <c r="AN44" s="970"/>
      <c r="AO44" s="970"/>
      <c r="AP44" s="970"/>
      <c r="AQ44" s="970"/>
      <c r="AR44" s="970"/>
      <c r="AS44" s="970"/>
      <c r="AT44" s="970"/>
      <c r="AU44" s="970"/>
      <c r="AV44" s="970"/>
      <c r="AW44" s="970"/>
      <c r="AX44" s="970"/>
      <c r="AY44" s="970"/>
      <c r="AZ44" s="1042"/>
      <c r="BA44" s="1042"/>
      <c r="BB44" s="1042"/>
      <c r="BC44" s="1042"/>
      <c r="BD44" s="1042"/>
      <c r="BE44" s="1032"/>
      <c r="BF44" s="1032"/>
      <c r="BG44" s="1032"/>
      <c r="BH44" s="1032"/>
      <c r="BI44" s="1033"/>
      <c r="BJ44" s="205"/>
      <c r="BK44" s="205"/>
      <c r="BL44" s="205"/>
      <c r="BM44" s="205"/>
      <c r="BN44" s="205"/>
      <c r="BO44" s="218"/>
      <c r="BP44" s="218"/>
      <c r="BQ44" s="215">
        <v>38</v>
      </c>
      <c r="BR44" s="216"/>
      <c r="BS44" s="1014"/>
      <c r="BT44" s="1015"/>
      <c r="BU44" s="1015"/>
      <c r="BV44" s="1015"/>
      <c r="BW44" s="1015"/>
      <c r="BX44" s="1015"/>
      <c r="BY44" s="1015"/>
      <c r="BZ44" s="1015"/>
      <c r="CA44" s="1015"/>
      <c r="CB44" s="1015"/>
      <c r="CC44" s="1015"/>
      <c r="CD44" s="1015"/>
      <c r="CE44" s="1015"/>
      <c r="CF44" s="1015"/>
      <c r="CG44" s="1016"/>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199"/>
    </row>
    <row r="45" spans="1:131" s="200" customFormat="1" ht="26.25" customHeight="1" x14ac:dyDescent="0.15">
      <c r="A45" s="214">
        <v>18</v>
      </c>
      <c r="B45" s="1037"/>
      <c r="C45" s="1038"/>
      <c r="D45" s="1038"/>
      <c r="E45" s="1038"/>
      <c r="F45" s="1038"/>
      <c r="G45" s="1038"/>
      <c r="H45" s="1038"/>
      <c r="I45" s="1038"/>
      <c r="J45" s="1038"/>
      <c r="K45" s="1038"/>
      <c r="L45" s="1038"/>
      <c r="M45" s="1038"/>
      <c r="N45" s="1038"/>
      <c r="O45" s="1038"/>
      <c r="P45" s="1039"/>
      <c r="Q45" s="1043"/>
      <c r="R45" s="1044"/>
      <c r="S45" s="1044"/>
      <c r="T45" s="1044"/>
      <c r="U45" s="1044"/>
      <c r="V45" s="1044"/>
      <c r="W45" s="1044"/>
      <c r="X45" s="1044"/>
      <c r="Y45" s="1044"/>
      <c r="Z45" s="1044"/>
      <c r="AA45" s="1044"/>
      <c r="AB45" s="1044"/>
      <c r="AC45" s="1044"/>
      <c r="AD45" s="1044"/>
      <c r="AE45" s="1045"/>
      <c r="AF45" s="1019"/>
      <c r="AG45" s="1020"/>
      <c r="AH45" s="1020"/>
      <c r="AI45" s="1020"/>
      <c r="AJ45" s="1021"/>
      <c r="AK45" s="979"/>
      <c r="AL45" s="970"/>
      <c r="AM45" s="970"/>
      <c r="AN45" s="970"/>
      <c r="AO45" s="970"/>
      <c r="AP45" s="970"/>
      <c r="AQ45" s="970"/>
      <c r="AR45" s="970"/>
      <c r="AS45" s="970"/>
      <c r="AT45" s="970"/>
      <c r="AU45" s="970"/>
      <c r="AV45" s="970"/>
      <c r="AW45" s="970"/>
      <c r="AX45" s="970"/>
      <c r="AY45" s="970"/>
      <c r="AZ45" s="1042"/>
      <c r="BA45" s="1042"/>
      <c r="BB45" s="1042"/>
      <c r="BC45" s="1042"/>
      <c r="BD45" s="1042"/>
      <c r="BE45" s="1032"/>
      <c r="BF45" s="1032"/>
      <c r="BG45" s="1032"/>
      <c r="BH45" s="1032"/>
      <c r="BI45" s="1033"/>
      <c r="BJ45" s="205"/>
      <c r="BK45" s="205"/>
      <c r="BL45" s="205"/>
      <c r="BM45" s="205"/>
      <c r="BN45" s="205"/>
      <c r="BO45" s="218"/>
      <c r="BP45" s="218"/>
      <c r="BQ45" s="215">
        <v>39</v>
      </c>
      <c r="BR45" s="216"/>
      <c r="BS45" s="1014"/>
      <c r="BT45" s="1015"/>
      <c r="BU45" s="1015"/>
      <c r="BV45" s="1015"/>
      <c r="BW45" s="1015"/>
      <c r="BX45" s="1015"/>
      <c r="BY45" s="1015"/>
      <c r="BZ45" s="1015"/>
      <c r="CA45" s="1015"/>
      <c r="CB45" s="1015"/>
      <c r="CC45" s="1015"/>
      <c r="CD45" s="1015"/>
      <c r="CE45" s="1015"/>
      <c r="CF45" s="1015"/>
      <c r="CG45" s="1016"/>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199"/>
    </row>
    <row r="46" spans="1:131" s="200" customFormat="1" ht="26.25" customHeight="1" x14ac:dyDescent="0.15">
      <c r="A46" s="214">
        <v>19</v>
      </c>
      <c r="B46" s="1037"/>
      <c r="C46" s="1038"/>
      <c r="D46" s="1038"/>
      <c r="E46" s="1038"/>
      <c r="F46" s="1038"/>
      <c r="G46" s="1038"/>
      <c r="H46" s="1038"/>
      <c r="I46" s="1038"/>
      <c r="J46" s="1038"/>
      <c r="K46" s="1038"/>
      <c r="L46" s="1038"/>
      <c r="M46" s="1038"/>
      <c r="N46" s="1038"/>
      <c r="O46" s="1038"/>
      <c r="P46" s="1039"/>
      <c r="Q46" s="1043"/>
      <c r="R46" s="1044"/>
      <c r="S46" s="1044"/>
      <c r="T46" s="1044"/>
      <c r="U46" s="1044"/>
      <c r="V46" s="1044"/>
      <c r="W46" s="1044"/>
      <c r="X46" s="1044"/>
      <c r="Y46" s="1044"/>
      <c r="Z46" s="1044"/>
      <c r="AA46" s="1044"/>
      <c r="AB46" s="1044"/>
      <c r="AC46" s="1044"/>
      <c r="AD46" s="1044"/>
      <c r="AE46" s="1045"/>
      <c r="AF46" s="1019"/>
      <c r="AG46" s="1020"/>
      <c r="AH46" s="1020"/>
      <c r="AI46" s="1020"/>
      <c r="AJ46" s="1021"/>
      <c r="AK46" s="979"/>
      <c r="AL46" s="970"/>
      <c r="AM46" s="970"/>
      <c r="AN46" s="970"/>
      <c r="AO46" s="970"/>
      <c r="AP46" s="970"/>
      <c r="AQ46" s="970"/>
      <c r="AR46" s="970"/>
      <c r="AS46" s="970"/>
      <c r="AT46" s="970"/>
      <c r="AU46" s="970"/>
      <c r="AV46" s="970"/>
      <c r="AW46" s="970"/>
      <c r="AX46" s="970"/>
      <c r="AY46" s="970"/>
      <c r="AZ46" s="1042"/>
      <c r="BA46" s="1042"/>
      <c r="BB46" s="1042"/>
      <c r="BC46" s="1042"/>
      <c r="BD46" s="1042"/>
      <c r="BE46" s="1032"/>
      <c r="BF46" s="1032"/>
      <c r="BG46" s="1032"/>
      <c r="BH46" s="1032"/>
      <c r="BI46" s="1033"/>
      <c r="BJ46" s="205"/>
      <c r="BK46" s="205"/>
      <c r="BL46" s="205"/>
      <c r="BM46" s="205"/>
      <c r="BN46" s="205"/>
      <c r="BO46" s="218"/>
      <c r="BP46" s="218"/>
      <c r="BQ46" s="215">
        <v>40</v>
      </c>
      <c r="BR46" s="216"/>
      <c r="BS46" s="1014"/>
      <c r="BT46" s="1015"/>
      <c r="BU46" s="1015"/>
      <c r="BV46" s="1015"/>
      <c r="BW46" s="1015"/>
      <c r="BX46" s="1015"/>
      <c r="BY46" s="1015"/>
      <c r="BZ46" s="1015"/>
      <c r="CA46" s="1015"/>
      <c r="CB46" s="1015"/>
      <c r="CC46" s="1015"/>
      <c r="CD46" s="1015"/>
      <c r="CE46" s="1015"/>
      <c r="CF46" s="1015"/>
      <c r="CG46" s="1016"/>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199"/>
    </row>
    <row r="47" spans="1:131" s="200" customFormat="1" ht="26.25" customHeight="1" x14ac:dyDescent="0.15">
      <c r="A47" s="214">
        <v>20</v>
      </c>
      <c r="B47" s="1037"/>
      <c r="C47" s="1038"/>
      <c r="D47" s="1038"/>
      <c r="E47" s="1038"/>
      <c r="F47" s="1038"/>
      <c r="G47" s="1038"/>
      <c r="H47" s="1038"/>
      <c r="I47" s="1038"/>
      <c r="J47" s="1038"/>
      <c r="K47" s="1038"/>
      <c r="L47" s="1038"/>
      <c r="M47" s="1038"/>
      <c r="N47" s="1038"/>
      <c r="O47" s="1038"/>
      <c r="P47" s="1039"/>
      <c r="Q47" s="1043"/>
      <c r="R47" s="1044"/>
      <c r="S47" s="1044"/>
      <c r="T47" s="1044"/>
      <c r="U47" s="1044"/>
      <c r="V47" s="1044"/>
      <c r="W47" s="1044"/>
      <c r="X47" s="1044"/>
      <c r="Y47" s="1044"/>
      <c r="Z47" s="1044"/>
      <c r="AA47" s="1044"/>
      <c r="AB47" s="1044"/>
      <c r="AC47" s="1044"/>
      <c r="AD47" s="1044"/>
      <c r="AE47" s="1045"/>
      <c r="AF47" s="1019"/>
      <c r="AG47" s="1020"/>
      <c r="AH47" s="1020"/>
      <c r="AI47" s="1020"/>
      <c r="AJ47" s="1021"/>
      <c r="AK47" s="979"/>
      <c r="AL47" s="970"/>
      <c r="AM47" s="970"/>
      <c r="AN47" s="970"/>
      <c r="AO47" s="970"/>
      <c r="AP47" s="970"/>
      <c r="AQ47" s="970"/>
      <c r="AR47" s="970"/>
      <c r="AS47" s="970"/>
      <c r="AT47" s="970"/>
      <c r="AU47" s="970"/>
      <c r="AV47" s="970"/>
      <c r="AW47" s="970"/>
      <c r="AX47" s="970"/>
      <c r="AY47" s="970"/>
      <c r="AZ47" s="1042"/>
      <c r="BA47" s="1042"/>
      <c r="BB47" s="1042"/>
      <c r="BC47" s="1042"/>
      <c r="BD47" s="1042"/>
      <c r="BE47" s="1032"/>
      <c r="BF47" s="1032"/>
      <c r="BG47" s="1032"/>
      <c r="BH47" s="1032"/>
      <c r="BI47" s="1033"/>
      <c r="BJ47" s="205"/>
      <c r="BK47" s="205"/>
      <c r="BL47" s="205"/>
      <c r="BM47" s="205"/>
      <c r="BN47" s="205"/>
      <c r="BO47" s="218"/>
      <c r="BP47" s="218"/>
      <c r="BQ47" s="215">
        <v>41</v>
      </c>
      <c r="BR47" s="216"/>
      <c r="BS47" s="1014"/>
      <c r="BT47" s="1015"/>
      <c r="BU47" s="1015"/>
      <c r="BV47" s="1015"/>
      <c r="BW47" s="1015"/>
      <c r="BX47" s="1015"/>
      <c r="BY47" s="1015"/>
      <c r="BZ47" s="1015"/>
      <c r="CA47" s="1015"/>
      <c r="CB47" s="1015"/>
      <c r="CC47" s="1015"/>
      <c r="CD47" s="1015"/>
      <c r="CE47" s="1015"/>
      <c r="CF47" s="1015"/>
      <c r="CG47" s="1016"/>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199"/>
    </row>
    <row r="48" spans="1:131" s="200" customFormat="1" ht="26.25" customHeight="1" x14ac:dyDescent="0.15">
      <c r="A48" s="214">
        <v>21</v>
      </c>
      <c r="B48" s="1037"/>
      <c r="C48" s="1038"/>
      <c r="D48" s="1038"/>
      <c r="E48" s="1038"/>
      <c r="F48" s="1038"/>
      <c r="G48" s="1038"/>
      <c r="H48" s="1038"/>
      <c r="I48" s="1038"/>
      <c r="J48" s="1038"/>
      <c r="K48" s="1038"/>
      <c r="L48" s="1038"/>
      <c r="M48" s="1038"/>
      <c r="N48" s="1038"/>
      <c r="O48" s="1038"/>
      <c r="P48" s="1039"/>
      <c r="Q48" s="1043"/>
      <c r="R48" s="1044"/>
      <c r="S48" s="1044"/>
      <c r="T48" s="1044"/>
      <c r="U48" s="1044"/>
      <c r="V48" s="1044"/>
      <c r="W48" s="1044"/>
      <c r="X48" s="1044"/>
      <c r="Y48" s="1044"/>
      <c r="Z48" s="1044"/>
      <c r="AA48" s="1044"/>
      <c r="AB48" s="1044"/>
      <c r="AC48" s="1044"/>
      <c r="AD48" s="1044"/>
      <c r="AE48" s="1045"/>
      <c r="AF48" s="1019"/>
      <c r="AG48" s="1020"/>
      <c r="AH48" s="1020"/>
      <c r="AI48" s="1020"/>
      <c r="AJ48" s="1021"/>
      <c r="AK48" s="979"/>
      <c r="AL48" s="970"/>
      <c r="AM48" s="970"/>
      <c r="AN48" s="970"/>
      <c r="AO48" s="970"/>
      <c r="AP48" s="970"/>
      <c r="AQ48" s="970"/>
      <c r="AR48" s="970"/>
      <c r="AS48" s="970"/>
      <c r="AT48" s="970"/>
      <c r="AU48" s="970"/>
      <c r="AV48" s="970"/>
      <c r="AW48" s="970"/>
      <c r="AX48" s="970"/>
      <c r="AY48" s="970"/>
      <c r="AZ48" s="1042"/>
      <c r="BA48" s="1042"/>
      <c r="BB48" s="1042"/>
      <c r="BC48" s="1042"/>
      <c r="BD48" s="1042"/>
      <c r="BE48" s="1032"/>
      <c r="BF48" s="1032"/>
      <c r="BG48" s="1032"/>
      <c r="BH48" s="1032"/>
      <c r="BI48" s="1033"/>
      <c r="BJ48" s="205"/>
      <c r="BK48" s="205"/>
      <c r="BL48" s="205"/>
      <c r="BM48" s="205"/>
      <c r="BN48" s="205"/>
      <c r="BO48" s="218"/>
      <c r="BP48" s="218"/>
      <c r="BQ48" s="215">
        <v>42</v>
      </c>
      <c r="BR48" s="216"/>
      <c r="BS48" s="1014"/>
      <c r="BT48" s="1015"/>
      <c r="BU48" s="1015"/>
      <c r="BV48" s="1015"/>
      <c r="BW48" s="1015"/>
      <c r="BX48" s="1015"/>
      <c r="BY48" s="1015"/>
      <c r="BZ48" s="1015"/>
      <c r="CA48" s="1015"/>
      <c r="CB48" s="1015"/>
      <c r="CC48" s="1015"/>
      <c r="CD48" s="1015"/>
      <c r="CE48" s="1015"/>
      <c r="CF48" s="1015"/>
      <c r="CG48" s="1016"/>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199"/>
    </row>
    <row r="49" spans="1:131" s="200" customFormat="1" ht="26.25" customHeight="1" x14ac:dyDescent="0.15">
      <c r="A49" s="214">
        <v>22</v>
      </c>
      <c r="B49" s="1037"/>
      <c r="C49" s="1038"/>
      <c r="D49" s="1038"/>
      <c r="E49" s="1038"/>
      <c r="F49" s="1038"/>
      <c r="G49" s="1038"/>
      <c r="H49" s="1038"/>
      <c r="I49" s="1038"/>
      <c r="J49" s="1038"/>
      <c r="K49" s="1038"/>
      <c r="L49" s="1038"/>
      <c r="M49" s="1038"/>
      <c r="N49" s="1038"/>
      <c r="O49" s="1038"/>
      <c r="P49" s="1039"/>
      <c r="Q49" s="1043"/>
      <c r="R49" s="1044"/>
      <c r="S49" s="1044"/>
      <c r="T49" s="1044"/>
      <c r="U49" s="1044"/>
      <c r="V49" s="1044"/>
      <c r="W49" s="1044"/>
      <c r="X49" s="1044"/>
      <c r="Y49" s="1044"/>
      <c r="Z49" s="1044"/>
      <c r="AA49" s="1044"/>
      <c r="AB49" s="1044"/>
      <c r="AC49" s="1044"/>
      <c r="AD49" s="1044"/>
      <c r="AE49" s="1045"/>
      <c r="AF49" s="1019"/>
      <c r="AG49" s="1020"/>
      <c r="AH49" s="1020"/>
      <c r="AI49" s="1020"/>
      <c r="AJ49" s="1021"/>
      <c r="AK49" s="979"/>
      <c r="AL49" s="970"/>
      <c r="AM49" s="970"/>
      <c r="AN49" s="970"/>
      <c r="AO49" s="970"/>
      <c r="AP49" s="970"/>
      <c r="AQ49" s="970"/>
      <c r="AR49" s="970"/>
      <c r="AS49" s="970"/>
      <c r="AT49" s="970"/>
      <c r="AU49" s="970"/>
      <c r="AV49" s="970"/>
      <c r="AW49" s="970"/>
      <c r="AX49" s="970"/>
      <c r="AY49" s="970"/>
      <c r="AZ49" s="1042"/>
      <c r="BA49" s="1042"/>
      <c r="BB49" s="1042"/>
      <c r="BC49" s="1042"/>
      <c r="BD49" s="1042"/>
      <c r="BE49" s="1032"/>
      <c r="BF49" s="1032"/>
      <c r="BG49" s="1032"/>
      <c r="BH49" s="1032"/>
      <c r="BI49" s="1033"/>
      <c r="BJ49" s="205"/>
      <c r="BK49" s="205"/>
      <c r="BL49" s="205"/>
      <c r="BM49" s="205"/>
      <c r="BN49" s="205"/>
      <c r="BO49" s="218"/>
      <c r="BP49" s="218"/>
      <c r="BQ49" s="215">
        <v>43</v>
      </c>
      <c r="BR49" s="216"/>
      <c r="BS49" s="1014"/>
      <c r="BT49" s="1015"/>
      <c r="BU49" s="1015"/>
      <c r="BV49" s="1015"/>
      <c r="BW49" s="1015"/>
      <c r="BX49" s="1015"/>
      <c r="BY49" s="1015"/>
      <c r="BZ49" s="1015"/>
      <c r="CA49" s="1015"/>
      <c r="CB49" s="1015"/>
      <c r="CC49" s="1015"/>
      <c r="CD49" s="1015"/>
      <c r="CE49" s="1015"/>
      <c r="CF49" s="1015"/>
      <c r="CG49" s="1016"/>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199"/>
    </row>
    <row r="50" spans="1:131" s="200" customFormat="1" ht="26.25" customHeight="1" x14ac:dyDescent="0.15">
      <c r="A50" s="214">
        <v>23</v>
      </c>
      <c r="B50" s="1037"/>
      <c r="C50" s="1038"/>
      <c r="D50" s="1038"/>
      <c r="E50" s="1038"/>
      <c r="F50" s="1038"/>
      <c r="G50" s="1038"/>
      <c r="H50" s="1038"/>
      <c r="I50" s="1038"/>
      <c r="J50" s="1038"/>
      <c r="K50" s="1038"/>
      <c r="L50" s="1038"/>
      <c r="M50" s="1038"/>
      <c r="N50" s="1038"/>
      <c r="O50" s="1038"/>
      <c r="P50" s="1039"/>
      <c r="Q50" s="1040"/>
      <c r="R50" s="1023"/>
      <c r="S50" s="1023"/>
      <c r="T50" s="1023"/>
      <c r="U50" s="1023"/>
      <c r="V50" s="1023"/>
      <c r="W50" s="1023"/>
      <c r="X50" s="1023"/>
      <c r="Y50" s="1023"/>
      <c r="Z50" s="1023"/>
      <c r="AA50" s="1023"/>
      <c r="AB50" s="1023"/>
      <c r="AC50" s="1023"/>
      <c r="AD50" s="1023"/>
      <c r="AE50" s="1041"/>
      <c r="AF50" s="1019"/>
      <c r="AG50" s="1020"/>
      <c r="AH50" s="1020"/>
      <c r="AI50" s="1020"/>
      <c r="AJ50" s="1021"/>
      <c r="AK50" s="1022"/>
      <c r="AL50" s="1023"/>
      <c r="AM50" s="1023"/>
      <c r="AN50" s="1023"/>
      <c r="AO50" s="1023"/>
      <c r="AP50" s="1023"/>
      <c r="AQ50" s="1023"/>
      <c r="AR50" s="1023"/>
      <c r="AS50" s="1023"/>
      <c r="AT50" s="1023"/>
      <c r="AU50" s="1023"/>
      <c r="AV50" s="1023"/>
      <c r="AW50" s="1023"/>
      <c r="AX50" s="1023"/>
      <c r="AY50" s="1023"/>
      <c r="AZ50" s="1024"/>
      <c r="BA50" s="1024"/>
      <c r="BB50" s="1024"/>
      <c r="BC50" s="1024"/>
      <c r="BD50" s="1024"/>
      <c r="BE50" s="1032"/>
      <c r="BF50" s="1032"/>
      <c r="BG50" s="1032"/>
      <c r="BH50" s="1032"/>
      <c r="BI50" s="1033"/>
      <c r="BJ50" s="205"/>
      <c r="BK50" s="205"/>
      <c r="BL50" s="205"/>
      <c r="BM50" s="205"/>
      <c r="BN50" s="205"/>
      <c r="BO50" s="218"/>
      <c r="BP50" s="218"/>
      <c r="BQ50" s="215">
        <v>44</v>
      </c>
      <c r="BR50" s="216"/>
      <c r="BS50" s="1014"/>
      <c r="BT50" s="1015"/>
      <c r="BU50" s="1015"/>
      <c r="BV50" s="1015"/>
      <c r="BW50" s="1015"/>
      <c r="BX50" s="1015"/>
      <c r="BY50" s="1015"/>
      <c r="BZ50" s="1015"/>
      <c r="CA50" s="1015"/>
      <c r="CB50" s="1015"/>
      <c r="CC50" s="1015"/>
      <c r="CD50" s="1015"/>
      <c r="CE50" s="1015"/>
      <c r="CF50" s="1015"/>
      <c r="CG50" s="1016"/>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199"/>
    </row>
    <row r="51" spans="1:131" s="200" customFormat="1" ht="26.25" customHeight="1" x14ac:dyDescent="0.15">
      <c r="A51" s="214">
        <v>24</v>
      </c>
      <c r="B51" s="1037"/>
      <c r="C51" s="1038"/>
      <c r="D51" s="1038"/>
      <c r="E51" s="1038"/>
      <c r="F51" s="1038"/>
      <c r="G51" s="1038"/>
      <c r="H51" s="1038"/>
      <c r="I51" s="1038"/>
      <c r="J51" s="1038"/>
      <c r="K51" s="1038"/>
      <c r="L51" s="1038"/>
      <c r="M51" s="1038"/>
      <c r="N51" s="1038"/>
      <c r="O51" s="1038"/>
      <c r="P51" s="1039"/>
      <c r="Q51" s="1040"/>
      <c r="R51" s="1023"/>
      <c r="S51" s="1023"/>
      <c r="T51" s="1023"/>
      <c r="U51" s="1023"/>
      <c r="V51" s="1023"/>
      <c r="W51" s="1023"/>
      <c r="X51" s="1023"/>
      <c r="Y51" s="1023"/>
      <c r="Z51" s="1023"/>
      <c r="AA51" s="1023"/>
      <c r="AB51" s="1023"/>
      <c r="AC51" s="1023"/>
      <c r="AD51" s="1023"/>
      <c r="AE51" s="1041"/>
      <c r="AF51" s="1019"/>
      <c r="AG51" s="1020"/>
      <c r="AH51" s="1020"/>
      <c r="AI51" s="1020"/>
      <c r="AJ51" s="1021"/>
      <c r="AK51" s="1022"/>
      <c r="AL51" s="1023"/>
      <c r="AM51" s="1023"/>
      <c r="AN51" s="1023"/>
      <c r="AO51" s="1023"/>
      <c r="AP51" s="1023"/>
      <c r="AQ51" s="1023"/>
      <c r="AR51" s="1023"/>
      <c r="AS51" s="1023"/>
      <c r="AT51" s="1023"/>
      <c r="AU51" s="1023"/>
      <c r="AV51" s="1023"/>
      <c r="AW51" s="1023"/>
      <c r="AX51" s="1023"/>
      <c r="AY51" s="1023"/>
      <c r="AZ51" s="1024"/>
      <c r="BA51" s="1024"/>
      <c r="BB51" s="1024"/>
      <c r="BC51" s="1024"/>
      <c r="BD51" s="1024"/>
      <c r="BE51" s="1032"/>
      <c r="BF51" s="1032"/>
      <c r="BG51" s="1032"/>
      <c r="BH51" s="1032"/>
      <c r="BI51" s="1033"/>
      <c r="BJ51" s="205"/>
      <c r="BK51" s="205"/>
      <c r="BL51" s="205"/>
      <c r="BM51" s="205"/>
      <c r="BN51" s="205"/>
      <c r="BO51" s="218"/>
      <c r="BP51" s="218"/>
      <c r="BQ51" s="215">
        <v>45</v>
      </c>
      <c r="BR51" s="216"/>
      <c r="BS51" s="1014"/>
      <c r="BT51" s="1015"/>
      <c r="BU51" s="1015"/>
      <c r="BV51" s="1015"/>
      <c r="BW51" s="1015"/>
      <c r="BX51" s="1015"/>
      <c r="BY51" s="1015"/>
      <c r="BZ51" s="1015"/>
      <c r="CA51" s="1015"/>
      <c r="CB51" s="1015"/>
      <c r="CC51" s="1015"/>
      <c r="CD51" s="1015"/>
      <c r="CE51" s="1015"/>
      <c r="CF51" s="1015"/>
      <c r="CG51" s="1016"/>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199"/>
    </row>
    <row r="52" spans="1:131" s="200" customFormat="1" ht="26.25" customHeight="1" x14ac:dyDescent="0.15">
      <c r="A52" s="214">
        <v>25</v>
      </c>
      <c r="B52" s="1037"/>
      <c r="C52" s="1038"/>
      <c r="D52" s="1038"/>
      <c r="E52" s="1038"/>
      <c r="F52" s="1038"/>
      <c r="G52" s="1038"/>
      <c r="H52" s="1038"/>
      <c r="I52" s="1038"/>
      <c r="J52" s="1038"/>
      <c r="K52" s="1038"/>
      <c r="L52" s="1038"/>
      <c r="M52" s="1038"/>
      <c r="N52" s="1038"/>
      <c r="O52" s="1038"/>
      <c r="P52" s="1039"/>
      <c r="Q52" s="1040"/>
      <c r="R52" s="1023"/>
      <c r="S52" s="1023"/>
      <c r="T52" s="1023"/>
      <c r="U52" s="1023"/>
      <c r="V52" s="1023"/>
      <c r="W52" s="1023"/>
      <c r="X52" s="1023"/>
      <c r="Y52" s="1023"/>
      <c r="Z52" s="1023"/>
      <c r="AA52" s="1023"/>
      <c r="AB52" s="1023"/>
      <c r="AC52" s="1023"/>
      <c r="AD52" s="1023"/>
      <c r="AE52" s="1041"/>
      <c r="AF52" s="1019"/>
      <c r="AG52" s="1020"/>
      <c r="AH52" s="1020"/>
      <c r="AI52" s="1020"/>
      <c r="AJ52" s="1021"/>
      <c r="AK52" s="1022"/>
      <c r="AL52" s="1023"/>
      <c r="AM52" s="1023"/>
      <c r="AN52" s="1023"/>
      <c r="AO52" s="1023"/>
      <c r="AP52" s="1023"/>
      <c r="AQ52" s="1023"/>
      <c r="AR52" s="1023"/>
      <c r="AS52" s="1023"/>
      <c r="AT52" s="1023"/>
      <c r="AU52" s="1023"/>
      <c r="AV52" s="1023"/>
      <c r="AW52" s="1023"/>
      <c r="AX52" s="1023"/>
      <c r="AY52" s="1023"/>
      <c r="AZ52" s="1024"/>
      <c r="BA52" s="1024"/>
      <c r="BB52" s="1024"/>
      <c r="BC52" s="1024"/>
      <c r="BD52" s="1024"/>
      <c r="BE52" s="1032"/>
      <c r="BF52" s="1032"/>
      <c r="BG52" s="1032"/>
      <c r="BH52" s="1032"/>
      <c r="BI52" s="1033"/>
      <c r="BJ52" s="205"/>
      <c r="BK52" s="205"/>
      <c r="BL52" s="205"/>
      <c r="BM52" s="205"/>
      <c r="BN52" s="205"/>
      <c r="BO52" s="218"/>
      <c r="BP52" s="218"/>
      <c r="BQ52" s="215">
        <v>46</v>
      </c>
      <c r="BR52" s="216"/>
      <c r="BS52" s="1014"/>
      <c r="BT52" s="1015"/>
      <c r="BU52" s="1015"/>
      <c r="BV52" s="1015"/>
      <c r="BW52" s="1015"/>
      <c r="BX52" s="1015"/>
      <c r="BY52" s="1015"/>
      <c r="BZ52" s="1015"/>
      <c r="CA52" s="1015"/>
      <c r="CB52" s="1015"/>
      <c r="CC52" s="1015"/>
      <c r="CD52" s="1015"/>
      <c r="CE52" s="1015"/>
      <c r="CF52" s="1015"/>
      <c r="CG52" s="1016"/>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199"/>
    </row>
    <row r="53" spans="1:131" s="200" customFormat="1" ht="26.25" customHeight="1" x14ac:dyDescent="0.15">
      <c r="A53" s="214">
        <v>26</v>
      </c>
      <c r="B53" s="1037"/>
      <c r="C53" s="1038"/>
      <c r="D53" s="1038"/>
      <c r="E53" s="1038"/>
      <c r="F53" s="1038"/>
      <c r="G53" s="1038"/>
      <c r="H53" s="1038"/>
      <c r="I53" s="1038"/>
      <c r="J53" s="1038"/>
      <c r="K53" s="1038"/>
      <c r="L53" s="1038"/>
      <c r="M53" s="1038"/>
      <c r="N53" s="1038"/>
      <c r="O53" s="1038"/>
      <c r="P53" s="1039"/>
      <c r="Q53" s="1040"/>
      <c r="R53" s="1023"/>
      <c r="S53" s="1023"/>
      <c r="T53" s="1023"/>
      <c r="U53" s="1023"/>
      <c r="V53" s="1023"/>
      <c r="W53" s="1023"/>
      <c r="X53" s="1023"/>
      <c r="Y53" s="1023"/>
      <c r="Z53" s="1023"/>
      <c r="AA53" s="1023"/>
      <c r="AB53" s="1023"/>
      <c r="AC53" s="1023"/>
      <c r="AD53" s="1023"/>
      <c r="AE53" s="1041"/>
      <c r="AF53" s="1019"/>
      <c r="AG53" s="1020"/>
      <c r="AH53" s="1020"/>
      <c r="AI53" s="1020"/>
      <c r="AJ53" s="1021"/>
      <c r="AK53" s="1022"/>
      <c r="AL53" s="1023"/>
      <c r="AM53" s="1023"/>
      <c r="AN53" s="1023"/>
      <c r="AO53" s="1023"/>
      <c r="AP53" s="1023"/>
      <c r="AQ53" s="1023"/>
      <c r="AR53" s="1023"/>
      <c r="AS53" s="1023"/>
      <c r="AT53" s="1023"/>
      <c r="AU53" s="1023"/>
      <c r="AV53" s="1023"/>
      <c r="AW53" s="1023"/>
      <c r="AX53" s="1023"/>
      <c r="AY53" s="1023"/>
      <c r="AZ53" s="1024"/>
      <c r="BA53" s="1024"/>
      <c r="BB53" s="1024"/>
      <c r="BC53" s="1024"/>
      <c r="BD53" s="1024"/>
      <c r="BE53" s="1032"/>
      <c r="BF53" s="1032"/>
      <c r="BG53" s="1032"/>
      <c r="BH53" s="1032"/>
      <c r="BI53" s="1033"/>
      <c r="BJ53" s="205"/>
      <c r="BK53" s="205"/>
      <c r="BL53" s="205"/>
      <c r="BM53" s="205"/>
      <c r="BN53" s="205"/>
      <c r="BO53" s="218"/>
      <c r="BP53" s="218"/>
      <c r="BQ53" s="215">
        <v>47</v>
      </c>
      <c r="BR53" s="216"/>
      <c r="BS53" s="1014"/>
      <c r="BT53" s="1015"/>
      <c r="BU53" s="1015"/>
      <c r="BV53" s="1015"/>
      <c r="BW53" s="1015"/>
      <c r="BX53" s="1015"/>
      <c r="BY53" s="1015"/>
      <c r="BZ53" s="1015"/>
      <c r="CA53" s="1015"/>
      <c r="CB53" s="1015"/>
      <c r="CC53" s="1015"/>
      <c r="CD53" s="1015"/>
      <c r="CE53" s="1015"/>
      <c r="CF53" s="1015"/>
      <c r="CG53" s="1016"/>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199"/>
    </row>
    <row r="54" spans="1:131" s="200" customFormat="1" ht="26.25" customHeight="1" x14ac:dyDescent="0.15">
      <c r="A54" s="214">
        <v>27</v>
      </c>
      <c r="B54" s="1037"/>
      <c r="C54" s="1038"/>
      <c r="D54" s="1038"/>
      <c r="E54" s="1038"/>
      <c r="F54" s="1038"/>
      <c r="G54" s="1038"/>
      <c r="H54" s="1038"/>
      <c r="I54" s="1038"/>
      <c r="J54" s="1038"/>
      <c r="K54" s="1038"/>
      <c r="L54" s="1038"/>
      <c r="M54" s="1038"/>
      <c r="N54" s="1038"/>
      <c r="O54" s="1038"/>
      <c r="P54" s="1039"/>
      <c r="Q54" s="1040"/>
      <c r="R54" s="1023"/>
      <c r="S54" s="1023"/>
      <c r="T54" s="1023"/>
      <c r="U54" s="1023"/>
      <c r="V54" s="1023"/>
      <c r="W54" s="1023"/>
      <c r="X54" s="1023"/>
      <c r="Y54" s="1023"/>
      <c r="Z54" s="1023"/>
      <c r="AA54" s="1023"/>
      <c r="AB54" s="1023"/>
      <c r="AC54" s="1023"/>
      <c r="AD54" s="1023"/>
      <c r="AE54" s="1041"/>
      <c r="AF54" s="1019"/>
      <c r="AG54" s="1020"/>
      <c r="AH54" s="1020"/>
      <c r="AI54" s="1020"/>
      <c r="AJ54" s="1021"/>
      <c r="AK54" s="1022"/>
      <c r="AL54" s="1023"/>
      <c r="AM54" s="1023"/>
      <c r="AN54" s="1023"/>
      <c r="AO54" s="1023"/>
      <c r="AP54" s="1023"/>
      <c r="AQ54" s="1023"/>
      <c r="AR54" s="1023"/>
      <c r="AS54" s="1023"/>
      <c r="AT54" s="1023"/>
      <c r="AU54" s="1023"/>
      <c r="AV54" s="1023"/>
      <c r="AW54" s="1023"/>
      <c r="AX54" s="1023"/>
      <c r="AY54" s="1023"/>
      <c r="AZ54" s="1024"/>
      <c r="BA54" s="1024"/>
      <c r="BB54" s="1024"/>
      <c r="BC54" s="1024"/>
      <c r="BD54" s="1024"/>
      <c r="BE54" s="1032"/>
      <c r="BF54" s="1032"/>
      <c r="BG54" s="1032"/>
      <c r="BH54" s="1032"/>
      <c r="BI54" s="1033"/>
      <c r="BJ54" s="205"/>
      <c r="BK54" s="205"/>
      <c r="BL54" s="205"/>
      <c r="BM54" s="205"/>
      <c r="BN54" s="205"/>
      <c r="BO54" s="218"/>
      <c r="BP54" s="218"/>
      <c r="BQ54" s="215">
        <v>48</v>
      </c>
      <c r="BR54" s="216"/>
      <c r="BS54" s="1014"/>
      <c r="BT54" s="1015"/>
      <c r="BU54" s="1015"/>
      <c r="BV54" s="1015"/>
      <c r="BW54" s="1015"/>
      <c r="BX54" s="1015"/>
      <c r="BY54" s="1015"/>
      <c r="BZ54" s="1015"/>
      <c r="CA54" s="1015"/>
      <c r="CB54" s="1015"/>
      <c r="CC54" s="1015"/>
      <c r="CD54" s="1015"/>
      <c r="CE54" s="1015"/>
      <c r="CF54" s="1015"/>
      <c r="CG54" s="1016"/>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199"/>
    </row>
    <row r="55" spans="1:131" s="200" customFormat="1" ht="26.25" customHeight="1" x14ac:dyDescent="0.15">
      <c r="A55" s="214">
        <v>28</v>
      </c>
      <c r="B55" s="1037"/>
      <c r="C55" s="1038"/>
      <c r="D55" s="1038"/>
      <c r="E55" s="1038"/>
      <c r="F55" s="1038"/>
      <c r="G55" s="1038"/>
      <c r="H55" s="1038"/>
      <c r="I55" s="1038"/>
      <c r="J55" s="1038"/>
      <c r="K55" s="1038"/>
      <c r="L55" s="1038"/>
      <c r="M55" s="1038"/>
      <c r="N55" s="1038"/>
      <c r="O55" s="1038"/>
      <c r="P55" s="1039"/>
      <c r="Q55" s="1040"/>
      <c r="R55" s="1023"/>
      <c r="S55" s="1023"/>
      <c r="T55" s="1023"/>
      <c r="U55" s="1023"/>
      <c r="V55" s="1023"/>
      <c r="W55" s="1023"/>
      <c r="X55" s="1023"/>
      <c r="Y55" s="1023"/>
      <c r="Z55" s="1023"/>
      <c r="AA55" s="1023"/>
      <c r="AB55" s="1023"/>
      <c r="AC55" s="1023"/>
      <c r="AD55" s="1023"/>
      <c r="AE55" s="1041"/>
      <c r="AF55" s="1019"/>
      <c r="AG55" s="1020"/>
      <c r="AH55" s="1020"/>
      <c r="AI55" s="1020"/>
      <c r="AJ55" s="1021"/>
      <c r="AK55" s="1022"/>
      <c r="AL55" s="1023"/>
      <c r="AM55" s="1023"/>
      <c r="AN55" s="1023"/>
      <c r="AO55" s="1023"/>
      <c r="AP55" s="1023"/>
      <c r="AQ55" s="1023"/>
      <c r="AR55" s="1023"/>
      <c r="AS55" s="1023"/>
      <c r="AT55" s="1023"/>
      <c r="AU55" s="1023"/>
      <c r="AV55" s="1023"/>
      <c r="AW55" s="1023"/>
      <c r="AX55" s="1023"/>
      <c r="AY55" s="1023"/>
      <c r="AZ55" s="1024"/>
      <c r="BA55" s="1024"/>
      <c r="BB55" s="1024"/>
      <c r="BC55" s="1024"/>
      <c r="BD55" s="1024"/>
      <c r="BE55" s="1032"/>
      <c r="BF55" s="1032"/>
      <c r="BG55" s="1032"/>
      <c r="BH55" s="1032"/>
      <c r="BI55" s="1033"/>
      <c r="BJ55" s="205"/>
      <c r="BK55" s="205"/>
      <c r="BL55" s="205"/>
      <c r="BM55" s="205"/>
      <c r="BN55" s="205"/>
      <c r="BO55" s="218"/>
      <c r="BP55" s="218"/>
      <c r="BQ55" s="215">
        <v>49</v>
      </c>
      <c r="BR55" s="216"/>
      <c r="BS55" s="1014"/>
      <c r="BT55" s="1015"/>
      <c r="BU55" s="1015"/>
      <c r="BV55" s="1015"/>
      <c r="BW55" s="1015"/>
      <c r="BX55" s="1015"/>
      <c r="BY55" s="1015"/>
      <c r="BZ55" s="1015"/>
      <c r="CA55" s="1015"/>
      <c r="CB55" s="1015"/>
      <c r="CC55" s="1015"/>
      <c r="CD55" s="1015"/>
      <c r="CE55" s="1015"/>
      <c r="CF55" s="1015"/>
      <c r="CG55" s="1016"/>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199"/>
    </row>
    <row r="56" spans="1:131" s="200" customFormat="1" ht="26.25" customHeight="1" x14ac:dyDescent="0.15">
      <c r="A56" s="214">
        <v>29</v>
      </c>
      <c r="B56" s="1037"/>
      <c r="C56" s="1038"/>
      <c r="D56" s="1038"/>
      <c r="E56" s="1038"/>
      <c r="F56" s="1038"/>
      <c r="G56" s="1038"/>
      <c r="H56" s="1038"/>
      <c r="I56" s="1038"/>
      <c r="J56" s="1038"/>
      <c r="K56" s="1038"/>
      <c r="L56" s="1038"/>
      <c r="M56" s="1038"/>
      <c r="N56" s="1038"/>
      <c r="O56" s="1038"/>
      <c r="P56" s="1039"/>
      <c r="Q56" s="1040"/>
      <c r="R56" s="1023"/>
      <c r="S56" s="1023"/>
      <c r="T56" s="1023"/>
      <c r="U56" s="1023"/>
      <c r="V56" s="1023"/>
      <c r="W56" s="1023"/>
      <c r="X56" s="1023"/>
      <c r="Y56" s="1023"/>
      <c r="Z56" s="1023"/>
      <c r="AA56" s="1023"/>
      <c r="AB56" s="1023"/>
      <c r="AC56" s="1023"/>
      <c r="AD56" s="1023"/>
      <c r="AE56" s="1041"/>
      <c r="AF56" s="1019"/>
      <c r="AG56" s="1020"/>
      <c r="AH56" s="1020"/>
      <c r="AI56" s="1020"/>
      <c r="AJ56" s="1021"/>
      <c r="AK56" s="1022"/>
      <c r="AL56" s="1023"/>
      <c r="AM56" s="1023"/>
      <c r="AN56" s="1023"/>
      <c r="AO56" s="1023"/>
      <c r="AP56" s="1023"/>
      <c r="AQ56" s="1023"/>
      <c r="AR56" s="1023"/>
      <c r="AS56" s="1023"/>
      <c r="AT56" s="1023"/>
      <c r="AU56" s="1023"/>
      <c r="AV56" s="1023"/>
      <c r="AW56" s="1023"/>
      <c r="AX56" s="1023"/>
      <c r="AY56" s="1023"/>
      <c r="AZ56" s="1024"/>
      <c r="BA56" s="1024"/>
      <c r="BB56" s="1024"/>
      <c r="BC56" s="1024"/>
      <c r="BD56" s="1024"/>
      <c r="BE56" s="1032"/>
      <c r="BF56" s="1032"/>
      <c r="BG56" s="1032"/>
      <c r="BH56" s="1032"/>
      <c r="BI56" s="1033"/>
      <c r="BJ56" s="205"/>
      <c r="BK56" s="205"/>
      <c r="BL56" s="205"/>
      <c r="BM56" s="205"/>
      <c r="BN56" s="205"/>
      <c r="BO56" s="218"/>
      <c r="BP56" s="218"/>
      <c r="BQ56" s="215">
        <v>50</v>
      </c>
      <c r="BR56" s="216"/>
      <c r="BS56" s="1014"/>
      <c r="BT56" s="1015"/>
      <c r="BU56" s="1015"/>
      <c r="BV56" s="1015"/>
      <c r="BW56" s="1015"/>
      <c r="BX56" s="1015"/>
      <c r="BY56" s="1015"/>
      <c r="BZ56" s="1015"/>
      <c r="CA56" s="1015"/>
      <c r="CB56" s="1015"/>
      <c r="CC56" s="1015"/>
      <c r="CD56" s="1015"/>
      <c r="CE56" s="1015"/>
      <c r="CF56" s="1015"/>
      <c r="CG56" s="1016"/>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199"/>
    </row>
    <row r="57" spans="1:131" s="200" customFormat="1" ht="26.25" customHeight="1" x14ac:dyDescent="0.15">
      <c r="A57" s="214">
        <v>30</v>
      </c>
      <c r="B57" s="1037"/>
      <c r="C57" s="1038"/>
      <c r="D57" s="1038"/>
      <c r="E57" s="1038"/>
      <c r="F57" s="1038"/>
      <c r="G57" s="1038"/>
      <c r="H57" s="1038"/>
      <c r="I57" s="1038"/>
      <c r="J57" s="1038"/>
      <c r="K57" s="1038"/>
      <c r="L57" s="1038"/>
      <c r="M57" s="1038"/>
      <c r="N57" s="1038"/>
      <c r="O57" s="1038"/>
      <c r="P57" s="1039"/>
      <c r="Q57" s="1040"/>
      <c r="R57" s="1023"/>
      <c r="S57" s="1023"/>
      <c r="T57" s="1023"/>
      <c r="U57" s="1023"/>
      <c r="V57" s="1023"/>
      <c r="W57" s="1023"/>
      <c r="X57" s="1023"/>
      <c r="Y57" s="1023"/>
      <c r="Z57" s="1023"/>
      <c r="AA57" s="1023"/>
      <c r="AB57" s="1023"/>
      <c r="AC57" s="1023"/>
      <c r="AD57" s="1023"/>
      <c r="AE57" s="1041"/>
      <c r="AF57" s="1019"/>
      <c r="AG57" s="1020"/>
      <c r="AH57" s="1020"/>
      <c r="AI57" s="1020"/>
      <c r="AJ57" s="1021"/>
      <c r="AK57" s="1022"/>
      <c r="AL57" s="1023"/>
      <c r="AM57" s="1023"/>
      <c r="AN57" s="1023"/>
      <c r="AO57" s="1023"/>
      <c r="AP57" s="1023"/>
      <c r="AQ57" s="1023"/>
      <c r="AR57" s="1023"/>
      <c r="AS57" s="1023"/>
      <c r="AT57" s="1023"/>
      <c r="AU57" s="1023"/>
      <c r="AV57" s="1023"/>
      <c r="AW57" s="1023"/>
      <c r="AX57" s="1023"/>
      <c r="AY57" s="1023"/>
      <c r="AZ57" s="1024"/>
      <c r="BA57" s="1024"/>
      <c r="BB57" s="1024"/>
      <c r="BC57" s="1024"/>
      <c r="BD57" s="1024"/>
      <c r="BE57" s="1032"/>
      <c r="BF57" s="1032"/>
      <c r="BG57" s="1032"/>
      <c r="BH57" s="1032"/>
      <c r="BI57" s="1033"/>
      <c r="BJ57" s="205"/>
      <c r="BK57" s="205"/>
      <c r="BL57" s="205"/>
      <c r="BM57" s="205"/>
      <c r="BN57" s="205"/>
      <c r="BO57" s="218"/>
      <c r="BP57" s="218"/>
      <c r="BQ57" s="215">
        <v>51</v>
      </c>
      <c r="BR57" s="216"/>
      <c r="BS57" s="1014"/>
      <c r="BT57" s="1015"/>
      <c r="BU57" s="1015"/>
      <c r="BV57" s="1015"/>
      <c r="BW57" s="1015"/>
      <c r="BX57" s="1015"/>
      <c r="BY57" s="1015"/>
      <c r="BZ57" s="1015"/>
      <c r="CA57" s="1015"/>
      <c r="CB57" s="1015"/>
      <c r="CC57" s="1015"/>
      <c r="CD57" s="1015"/>
      <c r="CE57" s="1015"/>
      <c r="CF57" s="1015"/>
      <c r="CG57" s="1016"/>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199"/>
    </row>
    <row r="58" spans="1:131" s="200" customFormat="1" ht="26.25" customHeight="1" x14ac:dyDescent="0.15">
      <c r="A58" s="214">
        <v>31</v>
      </c>
      <c r="B58" s="1037"/>
      <c r="C58" s="1038"/>
      <c r="D58" s="1038"/>
      <c r="E58" s="1038"/>
      <c r="F58" s="1038"/>
      <c r="G58" s="1038"/>
      <c r="H58" s="1038"/>
      <c r="I58" s="1038"/>
      <c r="J58" s="1038"/>
      <c r="K58" s="1038"/>
      <c r="L58" s="1038"/>
      <c r="M58" s="1038"/>
      <c r="N58" s="1038"/>
      <c r="O58" s="1038"/>
      <c r="P58" s="1039"/>
      <c r="Q58" s="1040"/>
      <c r="R58" s="1023"/>
      <c r="S58" s="1023"/>
      <c r="T58" s="1023"/>
      <c r="U58" s="1023"/>
      <c r="V58" s="1023"/>
      <c r="W58" s="1023"/>
      <c r="X58" s="1023"/>
      <c r="Y58" s="1023"/>
      <c r="Z58" s="1023"/>
      <c r="AA58" s="1023"/>
      <c r="AB58" s="1023"/>
      <c r="AC58" s="1023"/>
      <c r="AD58" s="1023"/>
      <c r="AE58" s="1041"/>
      <c r="AF58" s="1019"/>
      <c r="AG58" s="1020"/>
      <c r="AH58" s="1020"/>
      <c r="AI58" s="1020"/>
      <c r="AJ58" s="1021"/>
      <c r="AK58" s="1022"/>
      <c r="AL58" s="1023"/>
      <c r="AM58" s="1023"/>
      <c r="AN58" s="1023"/>
      <c r="AO58" s="1023"/>
      <c r="AP58" s="1023"/>
      <c r="AQ58" s="1023"/>
      <c r="AR58" s="1023"/>
      <c r="AS58" s="1023"/>
      <c r="AT58" s="1023"/>
      <c r="AU58" s="1023"/>
      <c r="AV58" s="1023"/>
      <c r="AW58" s="1023"/>
      <c r="AX58" s="1023"/>
      <c r="AY58" s="1023"/>
      <c r="AZ58" s="1024"/>
      <c r="BA58" s="1024"/>
      <c r="BB58" s="1024"/>
      <c r="BC58" s="1024"/>
      <c r="BD58" s="1024"/>
      <c r="BE58" s="1032"/>
      <c r="BF58" s="1032"/>
      <c r="BG58" s="1032"/>
      <c r="BH58" s="1032"/>
      <c r="BI58" s="1033"/>
      <c r="BJ58" s="205"/>
      <c r="BK58" s="205"/>
      <c r="BL58" s="205"/>
      <c r="BM58" s="205"/>
      <c r="BN58" s="205"/>
      <c r="BO58" s="218"/>
      <c r="BP58" s="218"/>
      <c r="BQ58" s="215">
        <v>52</v>
      </c>
      <c r="BR58" s="216"/>
      <c r="BS58" s="1014"/>
      <c r="BT58" s="1015"/>
      <c r="BU58" s="1015"/>
      <c r="BV58" s="1015"/>
      <c r="BW58" s="1015"/>
      <c r="BX58" s="1015"/>
      <c r="BY58" s="1015"/>
      <c r="BZ58" s="1015"/>
      <c r="CA58" s="1015"/>
      <c r="CB58" s="1015"/>
      <c r="CC58" s="1015"/>
      <c r="CD58" s="1015"/>
      <c r="CE58" s="1015"/>
      <c r="CF58" s="1015"/>
      <c r="CG58" s="1016"/>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199"/>
    </row>
    <row r="59" spans="1:131" s="200" customFormat="1" ht="26.25" customHeight="1" x14ac:dyDescent="0.15">
      <c r="A59" s="214">
        <v>32</v>
      </c>
      <c r="B59" s="1037"/>
      <c r="C59" s="1038"/>
      <c r="D59" s="1038"/>
      <c r="E59" s="1038"/>
      <c r="F59" s="1038"/>
      <c r="G59" s="1038"/>
      <c r="H59" s="1038"/>
      <c r="I59" s="1038"/>
      <c r="J59" s="1038"/>
      <c r="K59" s="1038"/>
      <c r="L59" s="1038"/>
      <c r="M59" s="1038"/>
      <c r="N59" s="1038"/>
      <c r="O59" s="1038"/>
      <c r="P59" s="1039"/>
      <c r="Q59" s="1040"/>
      <c r="R59" s="1023"/>
      <c r="S59" s="1023"/>
      <c r="T59" s="1023"/>
      <c r="U59" s="1023"/>
      <c r="V59" s="1023"/>
      <c r="W59" s="1023"/>
      <c r="X59" s="1023"/>
      <c r="Y59" s="1023"/>
      <c r="Z59" s="1023"/>
      <c r="AA59" s="1023"/>
      <c r="AB59" s="1023"/>
      <c r="AC59" s="1023"/>
      <c r="AD59" s="1023"/>
      <c r="AE59" s="1041"/>
      <c r="AF59" s="1019"/>
      <c r="AG59" s="1020"/>
      <c r="AH59" s="1020"/>
      <c r="AI59" s="1020"/>
      <c r="AJ59" s="1021"/>
      <c r="AK59" s="1022"/>
      <c r="AL59" s="1023"/>
      <c r="AM59" s="1023"/>
      <c r="AN59" s="1023"/>
      <c r="AO59" s="1023"/>
      <c r="AP59" s="1023"/>
      <c r="AQ59" s="1023"/>
      <c r="AR59" s="1023"/>
      <c r="AS59" s="1023"/>
      <c r="AT59" s="1023"/>
      <c r="AU59" s="1023"/>
      <c r="AV59" s="1023"/>
      <c r="AW59" s="1023"/>
      <c r="AX59" s="1023"/>
      <c r="AY59" s="1023"/>
      <c r="AZ59" s="1024"/>
      <c r="BA59" s="1024"/>
      <c r="BB59" s="1024"/>
      <c r="BC59" s="1024"/>
      <c r="BD59" s="1024"/>
      <c r="BE59" s="1032"/>
      <c r="BF59" s="1032"/>
      <c r="BG59" s="1032"/>
      <c r="BH59" s="1032"/>
      <c r="BI59" s="1033"/>
      <c r="BJ59" s="205"/>
      <c r="BK59" s="205"/>
      <c r="BL59" s="205"/>
      <c r="BM59" s="205"/>
      <c r="BN59" s="205"/>
      <c r="BO59" s="218"/>
      <c r="BP59" s="218"/>
      <c r="BQ59" s="215">
        <v>53</v>
      </c>
      <c r="BR59" s="216"/>
      <c r="BS59" s="1014"/>
      <c r="BT59" s="1015"/>
      <c r="BU59" s="1015"/>
      <c r="BV59" s="1015"/>
      <c r="BW59" s="1015"/>
      <c r="BX59" s="1015"/>
      <c r="BY59" s="1015"/>
      <c r="BZ59" s="1015"/>
      <c r="CA59" s="1015"/>
      <c r="CB59" s="1015"/>
      <c r="CC59" s="1015"/>
      <c r="CD59" s="1015"/>
      <c r="CE59" s="1015"/>
      <c r="CF59" s="1015"/>
      <c r="CG59" s="1016"/>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199"/>
    </row>
    <row r="60" spans="1:131" s="200" customFormat="1" ht="26.25" customHeight="1" x14ac:dyDescent="0.15">
      <c r="A60" s="214">
        <v>33</v>
      </c>
      <c r="B60" s="1037"/>
      <c r="C60" s="1038"/>
      <c r="D60" s="1038"/>
      <c r="E60" s="1038"/>
      <c r="F60" s="1038"/>
      <c r="G60" s="1038"/>
      <c r="H60" s="1038"/>
      <c r="I60" s="1038"/>
      <c r="J60" s="1038"/>
      <c r="K60" s="1038"/>
      <c r="L60" s="1038"/>
      <c r="M60" s="1038"/>
      <c r="N60" s="1038"/>
      <c r="O60" s="1038"/>
      <c r="P60" s="1039"/>
      <c r="Q60" s="1040"/>
      <c r="R60" s="1023"/>
      <c r="S60" s="1023"/>
      <c r="T60" s="1023"/>
      <c r="U60" s="1023"/>
      <c r="V60" s="1023"/>
      <c r="W60" s="1023"/>
      <c r="X60" s="1023"/>
      <c r="Y60" s="1023"/>
      <c r="Z60" s="1023"/>
      <c r="AA60" s="1023"/>
      <c r="AB60" s="1023"/>
      <c r="AC60" s="1023"/>
      <c r="AD60" s="1023"/>
      <c r="AE60" s="1041"/>
      <c r="AF60" s="1019"/>
      <c r="AG60" s="1020"/>
      <c r="AH60" s="1020"/>
      <c r="AI60" s="1020"/>
      <c r="AJ60" s="1021"/>
      <c r="AK60" s="1022"/>
      <c r="AL60" s="1023"/>
      <c r="AM60" s="1023"/>
      <c r="AN60" s="1023"/>
      <c r="AO60" s="1023"/>
      <c r="AP60" s="1023"/>
      <c r="AQ60" s="1023"/>
      <c r="AR60" s="1023"/>
      <c r="AS60" s="1023"/>
      <c r="AT60" s="1023"/>
      <c r="AU60" s="1023"/>
      <c r="AV60" s="1023"/>
      <c r="AW60" s="1023"/>
      <c r="AX60" s="1023"/>
      <c r="AY60" s="1023"/>
      <c r="AZ60" s="1024"/>
      <c r="BA60" s="1024"/>
      <c r="BB60" s="1024"/>
      <c r="BC60" s="1024"/>
      <c r="BD60" s="1024"/>
      <c r="BE60" s="1032"/>
      <c r="BF60" s="1032"/>
      <c r="BG60" s="1032"/>
      <c r="BH60" s="1032"/>
      <c r="BI60" s="1033"/>
      <c r="BJ60" s="205"/>
      <c r="BK60" s="205"/>
      <c r="BL60" s="205"/>
      <c r="BM60" s="205"/>
      <c r="BN60" s="205"/>
      <c r="BO60" s="218"/>
      <c r="BP60" s="218"/>
      <c r="BQ60" s="215">
        <v>54</v>
      </c>
      <c r="BR60" s="216"/>
      <c r="BS60" s="1014"/>
      <c r="BT60" s="1015"/>
      <c r="BU60" s="1015"/>
      <c r="BV60" s="1015"/>
      <c r="BW60" s="1015"/>
      <c r="BX60" s="1015"/>
      <c r="BY60" s="1015"/>
      <c r="BZ60" s="1015"/>
      <c r="CA60" s="1015"/>
      <c r="CB60" s="1015"/>
      <c r="CC60" s="1015"/>
      <c r="CD60" s="1015"/>
      <c r="CE60" s="1015"/>
      <c r="CF60" s="1015"/>
      <c r="CG60" s="1016"/>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199"/>
    </row>
    <row r="61" spans="1:131" s="200" customFormat="1" ht="26.25" customHeight="1" thickBot="1" x14ac:dyDescent="0.2">
      <c r="A61" s="214">
        <v>34</v>
      </c>
      <c r="B61" s="1037"/>
      <c r="C61" s="1038"/>
      <c r="D61" s="1038"/>
      <c r="E61" s="1038"/>
      <c r="F61" s="1038"/>
      <c r="G61" s="1038"/>
      <c r="H61" s="1038"/>
      <c r="I61" s="1038"/>
      <c r="J61" s="1038"/>
      <c r="K61" s="1038"/>
      <c r="L61" s="1038"/>
      <c r="M61" s="1038"/>
      <c r="N61" s="1038"/>
      <c r="O61" s="1038"/>
      <c r="P61" s="1039"/>
      <c r="Q61" s="1040"/>
      <c r="R61" s="1023"/>
      <c r="S61" s="1023"/>
      <c r="T61" s="1023"/>
      <c r="U61" s="1023"/>
      <c r="V61" s="1023"/>
      <c r="W61" s="1023"/>
      <c r="X61" s="1023"/>
      <c r="Y61" s="1023"/>
      <c r="Z61" s="1023"/>
      <c r="AA61" s="1023"/>
      <c r="AB61" s="1023"/>
      <c r="AC61" s="1023"/>
      <c r="AD61" s="1023"/>
      <c r="AE61" s="1041"/>
      <c r="AF61" s="1019"/>
      <c r="AG61" s="1020"/>
      <c r="AH61" s="1020"/>
      <c r="AI61" s="1020"/>
      <c r="AJ61" s="1021"/>
      <c r="AK61" s="1022"/>
      <c r="AL61" s="1023"/>
      <c r="AM61" s="1023"/>
      <c r="AN61" s="1023"/>
      <c r="AO61" s="1023"/>
      <c r="AP61" s="1023"/>
      <c r="AQ61" s="1023"/>
      <c r="AR61" s="1023"/>
      <c r="AS61" s="1023"/>
      <c r="AT61" s="1023"/>
      <c r="AU61" s="1023"/>
      <c r="AV61" s="1023"/>
      <c r="AW61" s="1023"/>
      <c r="AX61" s="1023"/>
      <c r="AY61" s="1023"/>
      <c r="AZ61" s="1024"/>
      <c r="BA61" s="1024"/>
      <c r="BB61" s="1024"/>
      <c r="BC61" s="1024"/>
      <c r="BD61" s="1024"/>
      <c r="BE61" s="1032"/>
      <c r="BF61" s="1032"/>
      <c r="BG61" s="1032"/>
      <c r="BH61" s="1032"/>
      <c r="BI61" s="1033"/>
      <c r="BJ61" s="205"/>
      <c r="BK61" s="205"/>
      <c r="BL61" s="205"/>
      <c r="BM61" s="205"/>
      <c r="BN61" s="205"/>
      <c r="BO61" s="218"/>
      <c r="BP61" s="218"/>
      <c r="BQ61" s="215">
        <v>55</v>
      </c>
      <c r="BR61" s="216"/>
      <c r="BS61" s="1014"/>
      <c r="BT61" s="1015"/>
      <c r="BU61" s="1015"/>
      <c r="BV61" s="1015"/>
      <c r="BW61" s="1015"/>
      <c r="BX61" s="1015"/>
      <c r="BY61" s="1015"/>
      <c r="BZ61" s="1015"/>
      <c r="CA61" s="1015"/>
      <c r="CB61" s="1015"/>
      <c r="CC61" s="1015"/>
      <c r="CD61" s="1015"/>
      <c r="CE61" s="1015"/>
      <c r="CF61" s="1015"/>
      <c r="CG61" s="1016"/>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199"/>
    </row>
    <row r="62" spans="1:131" s="200" customFormat="1" ht="26.25" customHeight="1" x14ac:dyDescent="0.15">
      <c r="A62" s="214">
        <v>35</v>
      </c>
      <c r="B62" s="1037"/>
      <c r="C62" s="1038"/>
      <c r="D62" s="1038"/>
      <c r="E62" s="1038"/>
      <c r="F62" s="1038"/>
      <c r="G62" s="1038"/>
      <c r="H62" s="1038"/>
      <c r="I62" s="1038"/>
      <c r="J62" s="1038"/>
      <c r="K62" s="1038"/>
      <c r="L62" s="1038"/>
      <c r="M62" s="1038"/>
      <c r="N62" s="1038"/>
      <c r="O62" s="1038"/>
      <c r="P62" s="1039"/>
      <c r="Q62" s="1040"/>
      <c r="R62" s="1023"/>
      <c r="S62" s="1023"/>
      <c r="T62" s="1023"/>
      <c r="U62" s="1023"/>
      <c r="V62" s="1023"/>
      <c r="W62" s="1023"/>
      <c r="X62" s="1023"/>
      <c r="Y62" s="1023"/>
      <c r="Z62" s="1023"/>
      <c r="AA62" s="1023"/>
      <c r="AB62" s="1023"/>
      <c r="AC62" s="1023"/>
      <c r="AD62" s="1023"/>
      <c r="AE62" s="1041"/>
      <c r="AF62" s="1019"/>
      <c r="AG62" s="1020"/>
      <c r="AH62" s="1020"/>
      <c r="AI62" s="1020"/>
      <c r="AJ62" s="1021"/>
      <c r="AK62" s="1022"/>
      <c r="AL62" s="1023"/>
      <c r="AM62" s="1023"/>
      <c r="AN62" s="1023"/>
      <c r="AO62" s="1023"/>
      <c r="AP62" s="1023"/>
      <c r="AQ62" s="1023"/>
      <c r="AR62" s="1023"/>
      <c r="AS62" s="1023"/>
      <c r="AT62" s="1023"/>
      <c r="AU62" s="1023"/>
      <c r="AV62" s="1023"/>
      <c r="AW62" s="1023"/>
      <c r="AX62" s="1023"/>
      <c r="AY62" s="1023"/>
      <c r="AZ62" s="1024"/>
      <c r="BA62" s="1024"/>
      <c r="BB62" s="1024"/>
      <c r="BC62" s="1024"/>
      <c r="BD62" s="1024"/>
      <c r="BE62" s="1032"/>
      <c r="BF62" s="1032"/>
      <c r="BG62" s="1032"/>
      <c r="BH62" s="1032"/>
      <c r="BI62" s="1033"/>
      <c r="BJ62" s="1034" t="s">
        <v>394</v>
      </c>
      <c r="BK62" s="1035"/>
      <c r="BL62" s="1035"/>
      <c r="BM62" s="1035"/>
      <c r="BN62" s="1036"/>
      <c r="BO62" s="218"/>
      <c r="BP62" s="218"/>
      <c r="BQ62" s="215">
        <v>56</v>
      </c>
      <c r="BR62" s="216"/>
      <c r="BS62" s="1014"/>
      <c r="BT62" s="1015"/>
      <c r="BU62" s="1015"/>
      <c r="BV62" s="1015"/>
      <c r="BW62" s="1015"/>
      <c r="BX62" s="1015"/>
      <c r="BY62" s="1015"/>
      <c r="BZ62" s="1015"/>
      <c r="CA62" s="1015"/>
      <c r="CB62" s="1015"/>
      <c r="CC62" s="1015"/>
      <c r="CD62" s="1015"/>
      <c r="CE62" s="1015"/>
      <c r="CF62" s="1015"/>
      <c r="CG62" s="1016"/>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199"/>
    </row>
    <row r="63" spans="1:131" s="200" customFormat="1" ht="26.25" customHeight="1" thickBot="1" x14ac:dyDescent="0.2">
      <c r="A63" s="217" t="s">
        <v>366</v>
      </c>
      <c r="B63" s="943" t="s">
        <v>395</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8"/>
      <c r="AF63" s="1029">
        <v>3193</v>
      </c>
      <c r="AG63" s="958"/>
      <c r="AH63" s="958"/>
      <c r="AI63" s="958"/>
      <c r="AJ63" s="1030"/>
      <c r="AK63" s="1031"/>
      <c r="AL63" s="962"/>
      <c r="AM63" s="962"/>
      <c r="AN63" s="962"/>
      <c r="AO63" s="962"/>
      <c r="AP63" s="958">
        <v>18418</v>
      </c>
      <c r="AQ63" s="958"/>
      <c r="AR63" s="958"/>
      <c r="AS63" s="958"/>
      <c r="AT63" s="958"/>
      <c r="AU63" s="958">
        <v>14368</v>
      </c>
      <c r="AV63" s="958"/>
      <c r="AW63" s="958"/>
      <c r="AX63" s="958"/>
      <c r="AY63" s="958"/>
      <c r="AZ63" s="1025"/>
      <c r="BA63" s="1025"/>
      <c r="BB63" s="1025"/>
      <c r="BC63" s="1025"/>
      <c r="BD63" s="1025"/>
      <c r="BE63" s="959"/>
      <c r="BF63" s="959"/>
      <c r="BG63" s="959"/>
      <c r="BH63" s="959"/>
      <c r="BI63" s="960"/>
      <c r="BJ63" s="1026" t="s">
        <v>111</v>
      </c>
      <c r="BK63" s="950"/>
      <c r="BL63" s="950"/>
      <c r="BM63" s="950"/>
      <c r="BN63" s="1027"/>
      <c r="BO63" s="218"/>
      <c r="BP63" s="218"/>
      <c r="BQ63" s="215">
        <v>57</v>
      </c>
      <c r="BR63" s="216"/>
      <c r="BS63" s="1014"/>
      <c r="BT63" s="1015"/>
      <c r="BU63" s="1015"/>
      <c r="BV63" s="1015"/>
      <c r="BW63" s="1015"/>
      <c r="BX63" s="1015"/>
      <c r="BY63" s="1015"/>
      <c r="BZ63" s="1015"/>
      <c r="CA63" s="1015"/>
      <c r="CB63" s="1015"/>
      <c r="CC63" s="1015"/>
      <c r="CD63" s="1015"/>
      <c r="CE63" s="1015"/>
      <c r="CF63" s="1015"/>
      <c r="CG63" s="1016"/>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4"/>
      <c r="BT64" s="1015"/>
      <c r="BU64" s="1015"/>
      <c r="BV64" s="1015"/>
      <c r="BW64" s="1015"/>
      <c r="BX64" s="1015"/>
      <c r="BY64" s="1015"/>
      <c r="BZ64" s="1015"/>
      <c r="CA64" s="1015"/>
      <c r="CB64" s="1015"/>
      <c r="CC64" s="1015"/>
      <c r="CD64" s="1015"/>
      <c r="CE64" s="1015"/>
      <c r="CF64" s="1015"/>
      <c r="CG64" s="1016"/>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4"/>
      <c r="BT65" s="1015"/>
      <c r="BU65" s="1015"/>
      <c r="BV65" s="1015"/>
      <c r="BW65" s="1015"/>
      <c r="BX65" s="1015"/>
      <c r="BY65" s="1015"/>
      <c r="BZ65" s="1015"/>
      <c r="CA65" s="1015"/>
      <c r="CB65" s="1015"/>
      <c r="CC65" s="1015"/>
      <c r="CD65" s="1015"/>
      <c r="CE65" s="1015"/>
      <c r="CF65" s="1015"/>
      <c r="CG65" s="1016"/>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199"/>
    </row>
    <row r="66" spans="1:131" s="200" customFormat="1" ht="26.25" customHeight="1" x14ac:dyDescent="0.15">
      <c r="A66" s="995" t="s">
        <v>397</v>
      </c>
      <c r="B66" s="996"/>
      <c r="C66" s="996"/>
      <c r="D66" s="996"/>
      <c r="E66" s="996"/>
      <c r="F66" s="996"/>
      <c r="G66" s="996"/>
      <c r="H66" s="996"/>
      <c r="I66" s="996"/>
      <c r="J66" s="996"/>
      <c r="K66" s="996"/>
      <c r="L66" s="996"/>
      <c r="M66" s="996"/>
      <c r="N66" s="996"/>
      <c r="O66" s="996"/>
      <c r="P66" s="997"/>
      <c r="Q66" s="1001" t="s">
        <v>398</v>
      </c>
      <c r="R66" s="1002"/>
      <c r="S66" s="1002"/>
      <c r="T66" s="1002"/>
      <c r="U66" s="1003"/>
      <c r="V66" s="1001" t="s">
        <v>399</v>
      </c>
      <c r="W66" s="1002"/>
      <c r="X66" s="1002"/>
      <c r="Y66" s="1002"/>
      <c r="Z66" s="1003"/>
      <c r="AA66" s="1001" t="s">
        <v>400</v>
      </c>
      <c r="AB66" s="1002"/>
      <c r="AC66" s="1002"/>
      <c r="AD66" s="1002"/>
      <c r="AE66" s="1003"/>
      <c r="AF66" s="1007" t="s">
        <v>401</v>
      </c>
      <c r="AG66" s="1008"/>
      <c r="AH66" s="1008"/>
      <c r="AI66" s="1008"/>
      <c r="AJ66" s="1009"/>
      <c r="AK66" s="1001" t="s">
        <v>402</v>
      </c>
      <c r="AL66" s="996"/>
      <c r="AM66" s="996"/>
      <c r="AN66" s="996"/>
      <c r="AO66" s="997"/>
      <c r="AP66" s="1001" t="s">
        <v>403</v>
      </c>
      <c r="AQ66" s="1002"/>
      <c r="AR66" s="1002"/>
      <c r="AS66" s="1002"/>
      <c r="AT66" s="1003"/>
      <c r="AU66" s="1001" t="s">
        <v>404</v>
      </c>
      <c r="AV66" s="1002"/>
      <c r="AW66" s="1002"/>
      <c r="AX66" s="1002"/>
      <c r="AY66" s="1003"/>
      <c r="AZ66" s="1001" t="s">
        <v>354</v>
      </c>
      <c r="BA66" s="1002"/>
      <c r="BB66" s="1002"/>
      <c r="BC66" s="1002"/>
      <c r="BD66" s="1017"/>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8"/>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5" t="s">
        <v>550</v>
      </c>
      <c r="C68" s="986"/>
      <c r="D68" s="986"/>
      <c r="E68" s="986"/>
      <c r="F68" s="986"/>
      <c r="G68" s="986"/>
      <c r="H68" s="986"/>
      <c r="I68" s="986"/>
      <c r="J68" s="986"/>
      <c r="K68" s="986"/>
      <c r="L68" s="986"/>
      <c r="M68" s="986"/>
      <c r="N68" s="986"/>
      <c r="O68" s="986"/>
      <c r="P68" s="987"/>
      <c r="Q68" s="988">
        <v>27</v>
      </c>
      <c r="R68" s="982"/>
      <c r="S68" s="982"/>
      <c r="T68" s="982"/>
      <c r="U68" s="982"/>
      <c r="V68" s="982">
        <v>24</v>
      </c>
      <c r="W68" s="982"/>
      <c r="X68" s="982"/>
      <c r="Y68" s="982"/>
      <c r="Z68" s="982"/>
      <c r="AA68" s="982">
        <v>3</v>
      </c>
      <c r="AB68" s="982"/>
      <c r="AC68" s="982"/>
      <c r="AD68" s="982"/>
      <c r="AE68" s="982"/>
      <c r="AF68" s="982">
        <v>3</v>
      </c>
      <c r="AG68" s="982"/>
      <c r="AH68" s="982"/>
      <c r="AI68" s="982"/>
      <c r="AJ68" s="982"/>
      <c r="AK68" s="982" t="s">
        <v>566</v>
      </c>
      <c r="AL68" s="982"/>
      <c r="AM68" s="982"/>
      <c r="AN68" s="982"/>
      <c r="AO68" s="982"/>
      <c r="AP68" s="982" t="s">
        <v>567</v>
      </c>
      <c r="AQ68" s="982"/>
      <c r="AR68" s="982"/>
      <c r="AS68" s="982"/>
      <c r="AT68" s="982"/>
      <c r="AU68" s="982" t="s">
        <v>549</v>
      </c>
      <c r="AV68" s="982"/>
      <c r="AW68" s="982"/>
      <c r="AX68" s="982"/>
      <c r="AY68" s="982"/>
      <c r="AZ68" s="983"/>
      <c r="BA68" s="983"/>
      <c r="BB68" s="983"/>
      <c r="BC68" s="983"/>
      <c r="BD68" s="984"/>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551</v>
      </c>
      <c r="C69" s="974"/>
      <c r="D69" s="974"/>
      <c r="E69" s="974"/>
      <c r="F69" s="974"/>
      <c r="G69" s="974"/>
      <c r="H69" s="974"/>
      <c r="I69" s="974"/>
      <c r="J69" s="974"/>
      <c r="K69" s="974"/>
      <c r="L69" s="974"/>
      <c r="M69" s="974"/>
      <c r="N69" s="974"/>
      <c r="O69" s="974"/>
      <c r="P69" s="975"/>
      <c r="Q69" s="976">
        <v>1146</v>
      </c>
      <c r="R69" s="970"/>
      <c r="S69" s="970"/>
      <c r="T69" s="970"/>
      <c r="U69" s="970"/>
      <c r="V69" s="970">
        <v>1127</v>
      </c>
      <c r="W69" s="970"/>
      <c r="X69" s="970"/>
      <c r="Y69" s="970"/>
      <c r="Z69" s="970"/>
      <c r="AA69" s="970">
        <v>18</v>
      </c>
      <c r="AB69" s="970"/>
      <c r="AC69" s="970"/>
      <c r="AD69" s="970"/>
      <c r="AE69" s="970"/>
      <c r="AF69" s="970">
        <v>18</v>
      </c>
      <c r="AG69" s="970"/>
      <c r="AH69" s="970"/>
      <c r="AI69" s="970"/>
      <c r="AJ69" s="970"/>
      <c r="AK69" s="970" t="s">
        <v>567</v>
      </c>
      <c r="AL69" s="970"/>
      <c r="AM69" s="970"/>
      <c r="AN69" s="970"/>
      <c r="AO69" s="970"/>
      <c r="AP69" s="970" t="s">
        <v>568</v>
      </c>
      <c r="AQ69" s="970"/>
      <c r="AR69" s="970"/>
      <c r="AS69" s="970"/>
      <c r="AT69" s="970"/>
      <c r="AU69" s="970" t="s">
        <v>549</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552</v>
      </c>
      <c r="C70" s="974"/>
      <c r="D70" s="974"/>
      <c r="E70" s="974"/>
      <c r="F70" s="974"/>
      <c r="G70" s="974"/>
      <c r="H70" s="974"/>
      <c r="I70" s="974"/>
      <c r="J70" s="974"/>
      <c r="K70" s="974"/>
      <c r="L70" s="974"/>
      <c r="M70" s="974"/>
      <c r="N70" s="974"/>
      <c r="O70" s="974"/>
      <c r="P70" s="975"/>
      <c r="Q70" s="976">
        <v>92</v>
      </c>
      <c r="R70" s="970"/>
      <c r="S70" s="970"/>
      <c r="T70" s="970"/>
      <c r="U70" s="970"/>
      <c r="V70" s="970">
        <v>84</v>
      </c>
      <c r="W70" s="970"/>
      <c r="X70" s="970"/>
      <c r="Y70" s="970"/>
      <c r="Z70" s="970"/>
      <c r="AA70" s="970">
        <v>8</v>
      </c>
      <c r="AB70" s="970"/>
      <c r="AC70" s="970"/>
      <c r="AD70" s="970"/>
      <c r="AE70" s="970"/>
      <c r="AF70" s="970">
        <v>8</v>
      </c>
      <c r="AG70" s="970"/>
      <c r="AH70" s="970"/>
      <c r="AI70" s="970"/>
      <c r="AJ70" s="970"/>
      <c r="AK70" s="970" t="s">
        <v>568</v>
      </c>
      <c r="AL70" s="970"/>
      <c r="AM70" s="970"/>
      <c r="AN70" s="970"/>
      <c r="AO70" s="970"/>
      <c r="AP70" s="970" t="s">
        <v>567</v>
      </c>
      <c r="AQ70" s="970"/>
      <c r="AR70" s="970"/>
      <c r="AS70" s="970"/>
      <c r="AT70" s="970"/>
      <c r="AU70" s="981" t="s">
        <v>564</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553</v>
      </c>
      <c r="C71" s="974"/>
      <c r="D71" s="974"/>
      <c r="E71" s="974"/>
      <c r="F71" s="974"/>
      <c r="G71" s="974"/>
      <c r="H71" s="974"/>
      <c r="I71" s="974"/>
      <c r="J71" s="974"/>
      <c r="K71" s="974"/>
      <c r="L71" s="974"/>
      <c r="M71" s="974"/>
      <c r="N71" s="974"/>
      <c r="O71" s="974"/>
      <c r="P71" s="975"/>
      <c r="Q71" s="976">
        <v>167</v>
      </c>
      <c r="R71" s="970"/>
      <c r="S71" s="970"/>
      <c r="T71" s="970"/>
      <c r="U71" s="970"/>
      <c r="V71" s="970">
        <v>146</v>
      </c>
      <c r="W71" s="970"/>
      <c r="X71" s="970"/>
      <c r="Y71" s="970"/>
      <c r="Z71" s="970"/>
      <c r="AA71" s="970">
        <v>21</v>
      </c>
      <c r="AB71" s="970"/>
      <c r="AC71" s="970"/>
      <c r="AD71" s="970"/>
      <c r="AE71" s="970"/>
      <c r="AF71" s="970">
        <v>21</v>
      </c>
      <c r="AG71" s="970"/>
      <c r="AH71" s="970"/>
      <c r="AI71" s="970"/>
      <c r="AJ71" s="970"/>
      <c r="AK71" s="970" t="s">
        <v>567</v>
      </c>
      <c r="AL71" s="970"/>
      <c r="AM71" s="970"/>
      <c r="AN71" s="970"/>
      <c r="AO71" s="970"/>
      <c r="AP71" s="970" t="s">
        <v>568</v>
      </c>
      <c r="AQ71" s="970"/>
      <c r="AR71" s="970"/>
      <c r="AS71" s="970"/>
      <c r="AT71" s="970"/>
      <c r="AU71" s="970" t="s">
        <v>549</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554</v>
      </c>
      <c r="C72" s="974"/>
      <c r="D72" s="974"/>
      <c r="E72" s="974"/>
      <c r="F72" s="974"/>
      <c r="G72" s="974"/>
      <c r="H72" s="974"/>
      <c r="I72" s="974"/>
      <c r="J72" s="974"/>
      <c r="K72" s="974"/>
      <c r="L72" s="974"/>
      <c r="M72" s="974"/>
      <c r="N72" s="974"/>
      <c r="O72" s="974"/>
      <c r="P72" s="975"/>
      <c r="Q72" s="976">
        <v>484</v>
      </c>
      <c r="R72" s="970"/>
      <c r="S72" s="970"/>
      <c r="T72" s="970"/>
      <c r="U72" s="970"/>
      <c r="V72" s="970">
        <v>442</v>
      </c>
      <c r="W72" s="970"/>
      <c r="X72" s="970"/>
      <c r="Y72" s="970"/>
      <c r="Z72" s="970"/>
      <c r="AA72" s="970">
        <v>42</v>
      </c>
      <c r="AB72" s="970"/>
      <c r="AC72" s="970"/>
      <c r="AD72" s="970"/>
      <c r="AE72" s="970"/>
      <c r="AF72" s="970">
        <v>42</v>
      </c>
      <c r="AG72" s="970"/>
      <c r="AH72" s="970"/>
      <c r="AI72" s="970"/>
      <c r="AJ72" s="970"/>
      <c r="AK72" s="981" t="s">
        <v>569</v>
      </c>
      <c r="AL72" s="970"/>
      <c r="AM72" s="970"/>
      <c r="AN72" s="970"/>
      <c r="AO72" s="970"/>
      <c r="AP72" s="970">
        <v>215</v>
      </c>
      <c r="AQ72" s="970"/>
      <c r="AR72" s="970"/>
      <c r="AS72" s="970"/>
      <c r="AT72" s="970"/>
      <c r="AU72" s="970">
        <v>161</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555</v>
      </c>
      <c r="C73" s="974"/>
      <c r="D73" s="974"/>
      <c r="E73" s="974"/>
      <c r="F73" s="974"/>
      <c r="G73" s="974"/>
      <c r="H73" s="974"/>
      <c r="I73" s="974"/>
      <c r="J73" s="974"/>
      <c r="K73" s="974"/>
      <c r="L73" s="974"/>
      <c r="M73" s="974"/>
      <c r="N73" s="974"/>
      <c r="O73" s="974"/>
      <c r="P73" s="975"/>
      <c r="Q73" s="976">
        <v>4</v>
      </c>
      <c r="R73" s="970"/>
      <c r="S73" s="970"/>
      <c r="T73" s="970"/>
      <c r="U73" s="970"/>
      <c r="V73" s="970">
        <v>4</v>
      </c>
      <c r="W73" s="970"/>
      <c r="X73" s="970"/>
      <c r="Y73" s="970"/>
      <c r="Z73" s="970"/>
      <c r="AA73" s="970">
        <v>1</v>
      </c>
      <c r="AB73" s="970"/>
      <c r="AC73" s="970"/>
      <c r="AD73" s="970"/>
      <c r="AE73" s="970"/>
      <c r="AF73" s="970">
        <v>1</v>
      </c>
      <c r="AG73" s="970"/>
      <c r="AH73" s="970"/>
      <c r="AI73" s="970"/>
      <c r="AJ73" s="970"/>
      <c r="AK73" s="970" t="s">
        <v>567</v>
      </c>
      <c r="AL73" s="970"/>
      <c r="AM73" s="970"/>
      <c r="AN73" s="970"/>
      <c r="AO73" s="970"/>
      <c r="AP73" s="970" t="s">
        <v>567</v>
      </c>
      <c r="AQ73" s="970"/>
      <c r="AR73" s="970"/>
      <c r="AS73" s="970"/>
      <c r="AT73" s="970"/>
      <c r="AU73" s="970" t="s">
        <v>549</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556</v>
      </c>
      <c r="C74" s="974"/>
      <c r="D74" s="974"/>
      <c r="E74" s="974"/>
      <c r="F74" s="974"/>
      <c r="G74" s="974"/>
      <c r="H74" s="974"/>
      <c r="I74" s="974"/>
      <c r="J74" s="974"/>
      <c r="K74" s="974"/>
      <c r="L74" s="974"/>
      <c r="M74" s="974"/>
      <c r="N74" s="974"/>
      <c r="O74" s="974"/>
      <c r="P74" s="975"/>
      <c r="Q74" s="976">
        <v>1</v>
      </c>
      <c r="R74" s="970"/>
      <c r="S74" s="970"/>
      <c r="T74" s="970"/>
      <c r="U74" s="970"/>
      <c r="V74" s="970">
        <v>0</v>
      </c>
      <c r="W74" s="970"/>
      <c r="X74" s="970"/>
      <c r="Y74" s="970"/>
      <c r="Z74" s="970"/>
      <c r="AA74" s="970">
        <v>1</v>
      </c>
      <c r="AB74" s="970"/>
      <c r="AC74" s="970"/>
      <c r="AD74" s="970"/>
      <c r="AE74" s="970"/>
      <c r="AF74" s="970">
        <v>1</v>
      </c>
      <c r="AG74" s="970"/>
      <c r="AH74" s="970"/>
      <c r="AI74" s="970"/>
      <c r="AJ74" s="970"/>
      <c r="AK74" s="970" t="s">
        <v>568</v>
      </c>
      <c r="AL74" s="970"/>
      <c r="AM74" s="970"/>
      <c r="AN74" s="970"/>
      <c r="AO74" s="970"/>
      <c r="AP74" s="970" t="s">
        <v>568</v>
      </c>
      <c r="AQ74" s="970"/>
      <c r="AR74" s="970"/>
      <c r="AS74" s="970"/>
      <c r="AT74" s="970"/>
      <c r="AU74" s="970" t="s">
        <v>563</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557</v>
      </c>
      <c r="C75" s="974"/>
      <c r="D75" s="974"/>
      <c r="E75" s="974"/>
      <c r="F75" s="974"/>
      <c r="G75" s="974"/>
      <c r="H75" s="974"/>
      <c r="I75" s="974"/>
      <c r="J75" s="974"/>
      <c r="K75" s="974"/>
      <c r="L75" s="974"/>
      <c r="M75" s="974"/>
      <c r="N75" s="974"/>
      <c r="O75" s="974"/>
      <c r="P75" s="975"/>
      <c r="Q75" s="977">
        <v>5</v>
      </c>
      <c r="R75" s="978"/>
      <c r="S75" s="978"/>
      <c r="T75" s="978"/>
      <c r="U75" s="979"/>
      <c r="V75" s="980">
        <v>2</v>
      </c>
      <c r="W75" s="978"/>
      <c r="X75" s="978"/>
      <c r="Y75" s="978"/>
      <c r="Z75" s="979"/>
      <c r="AA75" s="980">
        <v>3</v>
      </c>
      <c r="AB75" s="978"/>
      <c r="AC75" s="978"/>
      <c r="AD75" s="978"/>
      <c r="AE75" s="979"/>
      <c r="AF75" s="980">
        <v>3</v>
      </c>
      <c r="AG75" s="978"/>
      <c r="AH75" s="978"/>
      <c r="AI75" s="978"/>
      <c r="AJ75" s="979"/>
      <c r="AK75" s="980" t="s">
        <v>567</v>
      </c>
      <c r="AL75" s="978"/>
      <c r="AM75" s="978"/>
      <c r="AN75" s="978"/>
      <c r="AO75" s="979"/>
      <c r="AP75" s="980" t="s">
        <v>567</v>
      </c>
      <c r="AQ75" s="978"/>
      <c r="AR75" s="978"/>
      <c r="AS75" s="978"/>
      <c r="AT75" s="979"/>
      <c r="AU75" s="980" t="s">
        <v>549</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558</v>
      </c>
      <c r="C76" s="974"/>
      <c r="D76" s="974"/>
      <c r="E76" s="974"/>
      <c r="F76" s="974"/>
      <c r="G76" s="974"/>
      <c r="H76" s="974"/>
      <c r="I76" s="974"/>
      <c r="J76" s="974"/>
      <c r="K76" s="974"/>
      <c r="L76" s="974"/>
      <c r="M76" s="974"/>
      <c r="N76" s="974"/>
      <c r="O76" s="974"/>
      <c r="P76" s="975"/>
      <c r="Q76" s="977">
        <v>196</v>
      </c>
      <c r="R76" s="978"/>
      <c r="S76" s="978"/>
      <c r="T76" s="978"/>
      <c r="U76" s="979"/>
      <c r="V76" s="980">
        <v>169</v>
      </c>
      <c r="W76" s="978"/>
      <c r="X76" s="978"/>
      <c r="Y76" s="978"/>
      <c r="Z76" s="979"/>
      <c r="AA76" s="980">
        <v>27</v>
      </c>
      <c r="AB76" s="978"/>
      <c r="AC76" s="978"/>
      <c r="AD76" s="978"/>
      <c r="AE76" s="979"/>
      <c r="AF76" s="980">
        <v>12</v>
      </c>
      <c r="AG76" s="978"/>
      <c r="AH76" s="978"/>
      <c r="AI76" s="978"/>
      <c r="AJ76" s="979"/>
      <c r="AK76" s="980" t="s">
        <v>567</v>
      </c>
      <c r="AL76" s="978"/>
      <c r="AM76" s="978"/>
      <c r="AN76" s="978"/>
      <c r="AO76" s="979"/>
      <c r="AP76" s="980" t="s">
        <v>568</v>
      </c>
      <c r="AQ76" s="978"/>
      <c r="AR76" s="978"/>
      <c r="AS76" s="978"/>
      <c r="AT76" s="979"/>
      <c r="AU76" s="980" t="s">
        <v>549</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t="s">
        <v>559</v>
      </c>
      <c r="C77" s="974"/>
      <c r="D77" s="974"/>
      <c r="E77" s="974"/>
      <c r="F77" s="974"/>
      <c r="G77" s="974"/>
      <c r="H77" s="974"/>
      <c r="I77" s="974"/>
      <c r="J77" s="974"/>
      <c r="K77" s="974"/>
      <c r="L77" s="974"/>
      <c r="M77" s="974"/>
      <c r="N77" s="974"/>
      <c r="O77" s="974"/>
      <c r="P77" s="975"/>
      <c r="Q77" s="977">
        <v>181</v>
      </c>
      <c r="R77" s="978"/>
      <c r="S77" s="978"/>
      <c r="T77" s="978"/>
      <c r="U77" s="979"/>
      <c r="V77" s="980">
        <v>108</v>
      </c>
      <c r="W77" s="978"/>
      <c r="X77" s="978"/>
      <c r="Y77" s="978"/>
      <c r="Z77" s="979"/>
      <c r="AA77" s="980">
        <v>74</v>
      </c>
      <c r="AB77" s="978"/>
      <c r="AC77" s="978"/>
      <c r="AD77" s="978"/>
      <c r="AE77" s="979"/>
      <c r="AF77" s="980">
        <v>74</v>
      </c>
      <c r="AG77" s="978"/>
      <c r="AH77" s="978"/>
      <c r="AI77" s="978"/>
      <c r="AJ77" s="979"/>
      <c r="AK77" s="980" t="s">
        <v>568</v>
      </c>
      <c r="AL77" s="978"/>
      <c r="AM77" s="978"/>
      <c r="AN77" s="978"/>
      <c r="AO77" s="979"/>
      <c r="AP77" s="980" t="s">
        <v>568</v>
      </c>
      <c r="AQ77" s="978"/>
      <c r="AR77" s="978"/>
      <c r="AS77" s="978"/>
      <c r="AT77" s="979"/>
      <c r="AU77" s="980" t="s">
        <v>549</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t="s">
        <v>560</v>
      </c>
      <c r="C78" s="974"/>
      <c r="D78" s="974"/>
      <c r="E78" s="974"/>
      <c r="F78" s="974"/>
      <c r="G78" s="974"/>
      <c r="H78" s="974"/>
      <c r="I78" s="974"/>
      <c r="J78" s="974"/>
      <c r="K78" s="974"/>
      <c r="L78" s="974"/>
      <c r="M78" s="974"/>
      <c r="N78" s="974"/>
      <c r="O78" s="974"/>
      <c r="P78" s="975"/>
      <c r="Q78" s="976">
        <v>188</v>
      </c>
      <c r="R78" s="970"/>
      <c r="S78" s="970"/>
      <c r="T78" s="970"/>
      <c r="U78" s="970"/>
      <c r="V78" s="970">
        <v>181</v>
      </c>
      <c r="W78" s="970"/>
      <c r="X78" s="970"/>
      <c r="Y78" s="970"/>
      <c r="Z78" s="970"/>
      <c r="AA78" s="970">
        <v>7</v>
      </c>
      <c r="AB78" s="970"/>
      <c r="AC78" s="970"/>
      <c r="AD78" s="970"/>
      <c r="AE78" s="970"/>
      <c r="AF78" s="970">
        <v>7</v>
      </c>
      <c r="AG78" s="970"/>
      <c r="AH78" s="970"/>
      <c r="AI78" s="970"/>
      <c r="AJ78" s="970"/>
      <c r="AK78" s="970" t="s">
        <v>567</v>
      </c>
      <c r="AL78" s="970"/>
      <c r="AM78" s="970"/>
      <c r="AN78" s="970"/>
      <c r="AO78" s="970"/>
      <c r="AP78" s="970" t="s">
        <v>567</v>
      </c>
      <c r="AQ78" s="970"/>
      <c r="AR78" s="970"/>
      <c r="AS78" s="970"/>
      <c r="AT78" s="970"/>
      <c r="AU78" s="970" t="s">
        <v>563</v>
      </c>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t="s">
        <v>561</v>
      </c>
      <c r="C79" s="974"/>
      <c r="D79" s="974"/>
      <c r="E79" s="974"/>
      <c r="F79" s="974"/>
      <c r="G79" s="974"/>
      <c r="H79" s="974"/>
      <c r="I79" s="974"/>
      <c r="J79" s="974"/>
      <c r="K79" s="974"/>
      <c r="L79" s="974"/>
      <c r="M79" s="974"/>
      <c r="N79" s="974"/>
      <c r="O79" s="974"/>
      <c r="P79" s="975"/>
      <c r="Q79" s="976">
        <v>208949</v>
      </c>
      <c r="R79" s="970"/>
      <c r="S79" s="970"/>
      <c r="T79" s="970"/>
      <c r="U79" s="970"/>
      <c r="V79" s="970">
        <v>200190</v>
      </c>
      <c r="W79" s="970"/>
      <c r="X79" s="970"/>
      <c r="Y79" s="970"/>
      <c r="Z79" s="970"/>
      <c r="AA79" s="970">
        <v>8759</v>
      </c>
      <c r="AB79" s="970"/>
      <c r="AC79" s="970"/>
      <c r="AD79" s="970"/>
      <c r="AE79" s="970"/>
      <c r="AF79" s="970">
        <v>8759</v>
      </c>
      <c r="AG79" s="970"/>
      <c r="AH79" s="970"/>
      <c r="AI79" s="970"/>
      <c r="AJ79" s="970"/>
      <c r="AK79" s="970" t="s">
        <v>567</v>
      </c>
      <c r="AL79" s="970"/>
      <c r="AM79" s="970"/>
      <c r="AN79" s="970"/>
      <c r="AO79" s="970"/>
      <c r="AP79" s="970" t="s">
        <v>568</v>
      </c>
      <c r="AQ79" s="970"/>
      <c r="AR79" s="970"/>
      <c r="AS79" s="970"/>
      <c r="AT79" s="970"/>
      <c r="AU79" s="970" t="s">
        <v>549</v>
      </c>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t="s">
        <v>562</v>
      </c>
      <c r="C80" s="974"/>
      <c r="D80" s="974"/>
      <c r="E80" s="974"/>
      <c r="F80" s="974"/>
      <c r="G80" s="974"/>
      <c r="H80" s="974"/>
      <c r="I80" s="974"/>
      <c r="J80" s="974"/>
      <c r="K80" s="974"/>
      <c r="L80" s="974"/>
      <c r="M80" s="974"/>
      <c r="N80" s="974"/>
      <c r="O80" s="974"/>
      <c r="P80" s="975"/>
      <c r="Q80" s="976">
        <v>932</v>
      </c>
      <c r="R80" s="970"/>
      <c r="S80" s="970"/>
      <c r="T80" s="970"/>
      <c r="U80" s="970"/>
      <c r="V80" s="970">
        <v>807</v>
      </c>
      <c r="W80" s="970"/>
      <c r="X80" s="970"/>
      <c r="Y80" s="970"/>
      <c r="Z80" s="970"/>
      <c r="AA80" s="970">
        <v>125</v>
      </c>
      <c r="AB80" s="970"/>
      <c r="AC80" s="970"/>
      <c r="AD80" s="970"/>
      <c r="AE80" s="970"/>
      <c r="AF80" s="970">
        <v>1153</v>
      </c>
      <c r="AG80" s="970"/>
      <c r="AH80" s="970"/>
      <c r="AI80" s="970"/>
      <c r="AJ80" s="970"/>
      <c r="AK80" s="970">
        <v>10</v>
      </c>
      <c r="AL80" s="970"/>
      <c r="AM80" s="970"/>
      <c r="AN80" s="970"/>
      <c r="AO80" s="970"/>
      <c r="AP80" s="970">
        <v>22</v>
      </c>
      <c r="AQ80" s="970"/>
      <c r="AR80" s="970"/>
      <c r="AS80" s="970"/>
      <c r="AT80" s="970"/>
      <c r="AU80" s="970">
        <v>5</v>
      </c>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366</v>
      </c>
      <c r="B88" s="943" t="s">
        <v>405</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10102</v>
      </c>
      <c r="AG88" s="958"/>
      <c r="AH88" s="958"/>
      <c r="AI88" s="958"/>
      <c r="AJ88" s="958"/>
      <c r="AK88" s="962"/>
      <c r="AL88" s="962"/>
      <c r="AM88" s="962"/>
      <c r="AN88" s="962"/>
      <c r="AO88" s="962"/>
      <c r="AP88" s="958">
        <v>237</v>
      </c>
      <c r="AQ88" s="958"/>
      <c r="AR88" s="958"/>
      <c r="AS88" s="958"/>
      <c r="AT88" s="958"/>
      <c r="AU88" s="958">
        <v>166</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43" t="s">
        <v>406</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41</v>
      </c>
      <c r="CS102" s="950"/>
      <c r="CT102" s="950"/>
      <c r="CU102" s="950"/>
      <c r="CV102" s="951"/>
      <c r="CW102" s="949" t="s">
        <v>567</v>
      </c>
      <c r="CX102" s="950"/>
      <c r="CY102" s="950"/>
      <c r="CZ102" s="950"/>
      <c r="DA102" s="951"/>
      <c r="DB102" s="949" t="s">
        <v>567</v>
      </c>
      <c r="DC102" s="950"/>
      <c r="DD102" s="950"/>
      <c r="DE102" s="950"/>
      <c r="DF102" s="951"/>
      <c r="DG102" s="949" t="s">
        <v>567</v>
      </c>
      <c r="DH102" s="950"/>
      <c r="DI102" s="950"/>
      <c r="DJ102" s="950"/>
      <c r="DK102" s="951"/>
      <c r="DL102" s="949" t="s">
        <v>567</v>
      </c>
      <c r="DM102" s="950"/>
      <c r="DN102" s="950"/>
      <c r="DO102" s="950"/>
      <c r="DP102" s="951"/>
      <c r="DQ102" s="949" t="s">
        <v>567</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407</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408</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411</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412</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413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414</v>
      </c>
      <c r="AB109" s="893"/>
      <c r="AC109" s="893"/>
      <c r="AD109" s="893"/>
      <c r="AE109" s="894"/>
      <c r="AF109" s="895" t="s">
        <v>286</v>
      </c>
      <c r="AG109" s="893"/>
      <c r="AH109" s="893"/>
      <c r="AI109" s="893"/>
      <c r="AJ109" s="894"/>
      <c r="AK109" s="895" t="s">
        <v>285</v>
      </c>
      <c r="AL109" s="893"/>
      <c r="AM109" s="893"/>
      <c r="AN109" s="893"/>
      <c r="AO109" s="894"/>
      <c r="AP109" s="895" t="s">
        <v>415</v>
      </c>
      <c r="AQ109" s="893"/>
      <c r="AR109" s="893"/>
      <c r="AS109" s="893"/>
      <c r="AT109" s="924"/>
      <c r="AU109" s="892" t="s">
        <v>413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414</v>
      </c>
      <c r="BR109" s="893"/>
      <c r="BS109" s="893"/>
      <c r="BT109" s="893"/>
      <c r="BU109" s="894"/>
      <c r="BV109" s="895" t="s">
        <v>286</v>
      </c>
      <c r="BW109" s="893"/>
      <c r="BX109" s="893"/>
      <c r="BY109" s="893"/>
      <c r="BZ109" s="894"/>
      <c r="CA109" s="895" t="s">
        <v>285</v>
      </c>
      <c r="CB109" s="893"/>
      <c r="CC109" s="893"/>
      <c r="CD109" s="893"/>
      <c r="CE109" s="894"/>
      <c r="CF109" s="931" t="s">
        <v>415</v>
      </c>
      <c r="CG109" s="931"/>
      <c r="CH109" s="931"/>
      <c r="CI109" s="931"/>
      <c r="CJ109" s="931"/>
      <c r="CK109" s="895" t="s">
        <v>416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414</v>
      </c>
      <c r="DH109" s="893"/>
      <c r="DI109" s="893"/>
      <c r="DJ109" s="893"/>
      <c r="DK109" s="894"/>
      <c r="DL109" s="895" t="s">
        <v>286</v>
      </c>
      <c r="DM109" s="893"/>
      <c r="DN109" s="893"/>
      <c r="DO109" s="893"/>
      <c r="DP109" s="894"/>
      <c r="DQ109" s="895" t="s">
        <v>285</v>
      </c>
      <c r="DR109" s="893"/>
      <c r="DS109" s="893"/>
      <c r="DT109" s="893"/>
      <c r="DU109" s="894"/>
      <c r="DV109" s="895" t="s">
        <v>415</v>
      </c>
      <c r="DW109" s="893"/>
      <c r="DX109" s="893"/>
      <c r="DY109" s="893"/>
      <c r="DZ109" s="924"/>
    </row>
    <row r="110" spans="1:131" s="199" customFormat="1" ht="26.25" customHeight="1" x14ac:dyDescent="0.15">
      <c r="A110" s="795" t="s">
        <v>417</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2395415</v>
      </c>
      <c r="AB110" s="886"/>
      <c r="AC110" s="886"/>
      <c r="AD110" s="886"/>
      <c r="AE110" s="887"/>
      <c r="AF110" s="888">
        <v>2357905</v>
      </c>
      <c r="AG110" s="886"/>
      <c r="AH110" s="886"/>
      <c r="AI110" s="886"/>
      <c r="AJ110" s="887"/>
      <c r="AK110" s="888">
        <v>2398521</v>
      </c>
      <c r="AL110" s="886"/>
      <c r="AM110" s="886"/>
      <c r="AN110" s="886"/>
      <c r="AO110" s="887"/>
      <c r="AP110" s="889">
        <v>26</v>
      </c>
      <c r="AQ110" s="890"/>
      <c r="AR110" s="890"/>
      <c r="AS110" s="890"/>
      <c r="AT110" s="891"/>
      <c r="AU110" s="925" t="s">
        <v>60</v>
      </c>
      <c r="AV110" s="926"/>
      <c r="AW110" s="926"/>
      <c r="AX110" s="926"/>
      <c r="AY110" s="926"/>
      <c r="AZ110" s="851" t="s">
        <v>418</v>
      </c>
      <c r="BA110" s="796"/>
      <c r="BB110" s="796"/>
      <c r="BC110" s="796"/>
      <c r="BD110" s="796"/>
      <c r="BE110" s="796"/>
      <c r="BF110" s="796"/>
      <c r="BG110" s="796"/>
      <c r="BH110" s="796"/>
      <c r="BI110" s="796"/>
      <c r="BJ110" s="796"/>
      <c r="BK110" s="796"/>
      <c r="BL110" s="796"/>
      <c r="BM110" s="796"/>
      <c r="BN110" s="796"/>
      <c r="BO110" s="796"/>
      <c r="BP110" s="797"/>
      <c r="BQ110" s="852">
        <v>21650621</v>
      </c>
      <c r="BR110" s="833"/>
      <c r="BS110" s="833"/>
      <c r="BT110" s="833"/>
      <c r="BU110" s="833"/>
      <c r="BV110" s="833">
        <v>21726655</v>
      </c>
      <c r="BW110" s="833"/>
      <c r="BX110" s="833"/>
      <c r="BY110" s="833"/>
      <c r="BZ110" s="833"/>
      <c r="CA110" s="833">
        <v>21611041</v>
      </c>
      <c r="CB110" s="833"/>
      <c r="CC110" s="833"/>
      <c r="CD110" s="833"/>
      <c r="CE110" s="833"/>
      <c r="CF110" s="857">
        <v>234.5</v>
      </c>
      <c r="CG110" s="858"/>
      <c r="CH110" s="858"/>
      <c r="CI110" s="858"/>
      <c r="CJ110" s="858"/>
      <c r="CK110" s="921" t="s">
        <v>419</v>
      </c>
      <c r="CL110" s="807"/>
      <c r="CM110" s="882" t="s">
        <v>420</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x14ac:dyDescent="0.15">
      <c r="A111" s="762" t="s">
        <v>421</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422</v>
      </c>
      <c r="BA111" s="738"/>
      <c r="BB111" s="738"/>
      <c r="BC111" s="738"/>
      <c r="BD111" s="738"/>
      <c r="BE111" s="738"/>
      <c r="BF111" s="738"/>
      <c r="BG111" s="738"/>
      <c r="BH111" s="738"/>
      <c r="BI111" s="738"/>
      <c r="BJ111" s="738"/>
      <c r="BK111" s="738"/>
      <c r="BL111" s="738"/>
      <c r="BM111" s="738"/>
      <c r="BN111" s="738"/>
      <c r="BO111" s="738"/>
      <c r="BP111" s="739"/>
      <c r="BQ111" s="804">
        <v>559995</v>
      </c>
      <c r="BR111" s="805"/>
      <c r="BS111" s="805"/>
      <c r="BT111" s="805"/>
      <c r="BU111" s="805"/>
      <c r="BV111" s="805">
        <v>444725</v>
      </c>
      <c r="BW111" s="805"/>
      <c r="BX111" s="805"/>
      <c r="BY111" s="805"/>
      <c r="BZ111" s="805"/>
      <c r="CA111" s="805">
        <v>347266</v>
      </c>
      <c r="CB111" s="805"/>
      <c r="CC111" s="805"/>
      <c r="CD111" s="805"/>
      <c r="CE111" s="805"/>
      <c r="CF111" s="866">
        <v>3.8</v>
      </c>
      <c r="CG111" s="867"/>
      <c r="CH111" s="867"/>
      <c r="CI111" s="867"/>
      <c r="CJ111" s="867"/>
      <c r="CK111" s="922"/>
      <c r="CL111" s="809"/>
      <c r="CM111" s="812" t="s">
        <v>423</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x14ac:dyDescent="0.15">
      <c r="A112" s="907" t="s">
        <v>424</v>
      </c>
      <c r="B112" s="908"/>
      <c r="C112" s="738" t="s">
        <v>425</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368</v>
      </c>
      <c r="AB112" s="768"/>
      <c r="AC112" s="768"/>
      <c r="AD112" s="768"/>
      <c r="AE112" s="769"/>
      <c r="AF112" s="770" t="s">
        <v>368</v>
      </c>
      <c r="AG112" s="768"/>
      <c r="AH112" s="768"/>
      <c r="AI112" s="768"/>
      <c r="AJ112" s="769"/>
      <c r="AK112" s="770" t="s">
        <v>368</v>
      </c>
      <c r="AL112" s="768"/>
      <c r="AM112" s="768"/>
      <c r="AN112" s="768"/>
      <c r="AO112" s="769"/>
      <c r="AP112" s="815" t="s">
        <v>368</v>
      </c>
      <c r="AQ112" s="816"/>
      <c r="AR112" s="816"/>
      <c r="AS112" s="816"/>
      <c r="AT112" s="817"/>
      <c r="AU112" s="927"/>
      <c r="AV112" s="928"/>
      <c r="AW112" s="928"/>
      <c r="AX112" s="928"/>
      <c r="AY112" s="928"/>
      <c r="AZ112" s="803" t="s">
        <v>426</v>
      </c>
      <c r="BA112" s="738"/>
      <c r="BB112" s="738"/>
      <c r="BC112" s="738"/>
      <c r="BD112" s="738"/>
      <c r="BE112" s="738"/>
      <c r="BF112" s="738"/>
      <c r="BG112" s="738"/>
      <c r="BH112" s="738"/>
      <c r="BI112" s="738"/>
      <c r="BJ112" s="738"/>
      <c r="BK112" s="738"/>
      <c r="BL112" s="738"/>
      <c r="BM112" s="738"/>
      <c r="BN112" s="738"/>
      <c r="BO112" s="738"/>
      <c r="BP112" s="739"/>
      <c r="BQ112" s="804">
        <v>12252033</v>
      </c>
      <c r="BR112" s="805"/>
      <c r="BS112" s="805"/>
      <c r="BT112" s="805"/>
      <c r="BU112" s="805"/>
      <c r="BV112" s="805">
        <v>14102379</v>
      </c>
      <c r="BW112" s="805"/>
      <c r="BX112" s="805"/>
      <c r="BY112" s="805"/>
      <c r="BZ112" s="805"/>
      <c r="CA112" s="805">
        <v>14372498</v>
      </c>
      <c r="CB112" s="805"/>
      <c r="CC112" s="805"/>
      <c r="CD112" s="805"/>
      <c r="CE112" s="805"/>
      <c r="CF112" s="866">
        <v>156</v>
      </c>
      <c r="CG112" s="867"/>
      <c r="CH112" s="867"/>
      <c r="CI112" s="867"/>
      <c r="CJ112" s="867"/>
      <c r="CK112" s="922"/>
      <c r="CL112" s="809"/>
      <c r="CM112" s="812" t="s">
        <v>427</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368</v>
      </c>
      <c r="DH112" s="805"/>
      <c r="DI112" s="805"/>
      <c r="DJ112" s="805"/>
      <c r="DK112" s="805"/>
      <c r="DL112" s="805" t="s">
        <v>368</v>
      </c>
      <c r="DM112" s="805"/>
      <c r="DN112" s="805"/>
      <c r="DO112" s="805"/>
      <c r="DP112" s="805"/>
      <c r="DQ112" s="805" t="s">
        <v>368</v>
      </c>
      <c r="DR112" s="805"/>
      <c r="DS112" s="805"/>
      <c r="DT112" s="805"/>
      <c r="DU112" s="805"/>
      <c r="DV112" s="782" t="s">
        <v>368</v>
      </c>
      <c r="DW112" s="782"/>
      <c r="DX112" s="782"/>
      <c r="DY112" s="782"/>
      <c r="DZ112" s="783"/>
    </row>
    <row r="113" spans="1:130" s="199" customFormat="1" ht="26.25" customHeight="1" x14ac:dyDescent="0.15">
      <c r="A113" s="909"/>
      <c r="B113" s="910"/>
      <c r="C113" s="738" t="s">
        <v>428</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1113886</v>
      </c>
      <c r="AB113" s="914"/>
      <c r="AC113" s="914"/>
      <c r="AD113" s="914"/>
      <c r="AE113" s="915"/>
      <c r="AF113" s="916">
        <v>1025346</v>
      </c>
      <c r="AG113" s="914"/>
      <c r="AH113" s="914"/>
      <c r="AI113" s="914"/>
      <c r="AJ113" s="915"/>
      <c r="AK113" s="916">
        <v>1072085</v>
      </c>
      <c r="AL113" s="914"/>
      <c r="AM113" s="914"/>
      <c r="AN113" s="914"/>
      <c r="AO113" s="915"/>
      <c r="AP113" s="917">
        <v>11.6</v>
      </c>
      <c r="AQ113" s="918"/>
      <c r="AR113" s="918"/>
      <c r="AS113" s="918"/>
      <c r="AT113" s="919"/>
      <c r="AU113" s="927"/>
      <c r="AV113" s="928"/>
      <c r="AW113" s="928"/>
      <c r="AX113" s="928"/>
      <c r="AY113" s="928"/>
      <c r="AZ113" s="803" t="s">
        <v>429</v>
      </c>
      <c r="BA113" s="738"/>
      <c r="BB113" s="738"/>
      <c r="BC113" s="738"/>
      <c r="BD113" s="738"/>
      <c r="BE113" s="738"/>
      <c r="BF113" s="738"/>
      <c r="BG113" s="738"/>
      <c r="BH113" s="738"/>
      <c r="BI113" s="738"/>
      <c r="BJ113" s="738"/>
      <c r="BK113" s="738"/>
      <c r="BL113" s="738"/>
      <c r="BM113" s="738"/>
      <c r="BN113" s="738"/>
      <c r="BO113" s="738"/>
      <c r="BP113" s="739"/>
      <c r="BQ113" s="804">
        <v>235659</v>
      </c>
      <c r="BR113" s="805"/>
      <c r="BS113" s="805"/>
      <c r="BT113" s="805"/>
      <c r="BU113" s="805"/>
      <c r="BV113" s="805">
        <v>201106</v>
      </c>
      <c r="BW113" s="805"/>
      <c r="BX113" s="805"/>
      <c r="BY113" s="805"/>
      <c r="BZ113" s="805"/>
      <c r="CA113" s="805">
        <v>166464</v>
      </c>
      <c r="CB113" s="805"/>
      <c r="CC113" s="805"/>
      <c r="CD113" s="805"/>
      <c r="CE113" s="805"/>
      <c r="CF113" s="866">
        <v>1.8</v>
      </c>
      <c r="CG113" s="867"/>
      <c r="CH113" s="867"/>
      <c r="CI113" s="867"/>
      <c r="CJ113" s="867"/>
      <c r="CK113" s="922"/>
      <c r="CL113" s="809"/>
      <c r="CM113" s="812" t="s">
        <v>430</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368</v>
      </c>
      <c r="DH113" s="768"/>
      <c r="DI113" s="768"/>
      <c r="DJ113" s="768"/>
      <c r="DK113" s="769"/>
      <c r="DL113" s="770" t="s">
        <v>368</v>
      </c>
      <c r="DM113" s="768"/>
      <c r="DN113" s="768"/>
      <c r="DO113" s="768"/>
      <c r="DP113" s="769"/>
      <c r="DQ113" s="770" t="s">
        <v>368</v>
      </c>
      <c r="DR113" s="768"/>
      <c r="DS113" s="768"/>
      <c r="DT113" s="768"/>
      <c r="DU113" s="769"/>
      <c r="DV113" s="815" t="s">
        <v>368</v>
      </c>
      <c r="DW113" s="816"/>
      <c r="DX113" s="816"/>
      <c r="DY113" s="816"/>
      <c r="DZ113" s="817"/>
    </row>
    <row r="114" spans="1:130" s="199" customFormat="1" ht="26.25" customHeight="1" x14ac:dyDescent="0.15">
      <c r="A114" s="909"/>
      <c r="B114" s="910"/>
      <c r="C114" s="738" t="s">
        <v>431</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8062</v>
      </c>
      <c r="AB114" s="768"/>
      <c r="AC114" s="768"/>
      <c r="AD114" s="768"/>
      <c r="AE114" s="769"/>
      <c r="AF114" s="770">
        <v>7448</v>
      </c>
      <c r="AG114" s="768"/>
      <c r="AH114" s="768"/>
      <c r="AI114" s="768"/>
      <c r="AJ114" s="769"/>
      <c r="AK114" s="770">
        <v>7259</v>
      </c>
      <c r="AL114" s="768"/>
      <c r="AM114" s="768"/>
      <c r="AN114" s="768"/>
      <c r="AO114" s="769"/>
      <c r="AP114" s="815">
        <v>0.1</v>
      </c>
      <c r="AQ114" s="816"/>
      <c r="AR114" s="816"/>
      <c r="AS114" s="816"/>
      <c r="AT114" s="817"/>
      <c r="AU114" s="927"/>
      <c r="AV114" s="928"/>
      <c r="AW114" s="928"/>
      <c r="AX114" s="928"/>
      <c r="AY114" s="928"/>
      <c r="AZ114" s="803" t="s">
        <v>432</v>
      </c>
      <c r="BA114" s="738"/>
      <c r="BB114" s="738"/>
      <c r="BC114" s="738"/>
      <c r="BD114" s="738"/>
      <c r="BE114" s="738"/>
      <c r="BF114" s="738"/>
      <c r="BG114" s="738"/>
      <c r="BH114" s="738"/>
      <c r="BI114" s="738"/>
      <c r="BJ114" s="738"/>
      <c r="BK114" s="738"/>
      <c r="BL114" s="738"/>
      <c r="BM114" s="738"/>
      <c r="BN114" s="738"/>
      <c r="BO114" s="738"/>
      <c r="BP114" s="739"/>
      <c r="BQ114" s="804">
        <v>2629495</v>
      </c>
      <c r="BR114" s="805"/>
      <c r="BS114" s="805"/>
      <c r="BT114" s="805"/>
      <c r="BU114" s="805"/>
      <c r="BV114" s="805">
        <v>2538223</v>
      </c>
      <c r="BW114" s="805"/>
      <c r="BX114" s="805"/>
      <c r="BY114" s="805"/>
      <c r="BZ114" s="805"/>
      <c r="CA114" s="805">
        <v>2292384</v>
      </c>
      <c r="CB114" s="805"/>
      <c r="CC114" s="805"/>
      <c r="CD114" s="805"/>
      <c r="CE114" s="805"/>
      <c r="CF114" s="866">
        <v>24.9</v>
      </c>
      <c r="CG114" s="867"/>
      <c r="CH114" s="867"/>
      <c r="CI114" s="867"/>
      <c r="CJ114" s="867"/>
      <c r="CK114" s="922"/>
      <c r="CL114" s="809"/>
      <c r="CM114" s="812" t="s">
        <v>433</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368</v>
      </c>
      <c r="DH114" s="768"/>
      <c r="DI114" s="768"/>
      <c r="DJ114" s="768"/>
      <c r="DK114" s="769"/>
      <c r="DL114" s="770" t="s">
        <v>368</v>
      </c>
      <c r="DM114" s="768"/>
      <c r="DN114" s="768"/>
      <c r="DO114" s="768"/>
      <c r="DP114" s="769"/>
      <c r="DQ114" s="770" t="s">
        <v>368</v>
      </c>
      <c r="DR114" s="768"/>
      <c r="DS114" s="768"/>
      <c r="DT114" s="768"/>
      <c r="DU114" s="769"/>
      <c r="DV114" s="815" t="s">
        <v>368</v>
      </c>
      <c r="DW114" s="816"/>
      <c r="DX114" s="816"/>
      <c r="DY114" s="816"/>
      <c r="DZ114" s="817"/>
    </row>
    <row r="115" spans="1:130" s="199" customFormat="1" ht="26.25" customHeight="1" x14ac:dyDescent="0.15">
      <c r="A115" s="909"/>
      <c r="B115" s="910"/>
      <c r="C115" s="738" t="s">
        <v>434</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161291</v>
      </c>
      <c r="AB115" s="914"/>
      <c r="AC115" s="914"/>
      <c r="AD115" s="914"/>
      <c r="AE115" s="915"/>
      <c r="AF115" s="916">
        <v>138136</v>
      </c>
      <c r="AG115" s="914"/>
      <c r="AH115" s="914"/>
      <c r="AI115" s="914"/>
      <c r="AJ115" s="915"/>
      <c r="AK115" s="916">
        <v>112043</v>
      </c>
      <c r="AL115" s="914"/>
      <c r="AM115" s="914"/>
      <c r="AN115" s="914"/>
      <c r="AO115" s="915"/>
      <c r="AP115" s="917">
        <v>1.2</v>
      </c>
      <c r="AQ115" s="918"/>
      <c r="AR115" s="918"/>
      <c r="AS115" s="918"/>
      <c r="AT115" s="919"/>
      <c r="AU115" s="927"/>
      <c r="AV115" s="928"/>
      <c r="AW115" s="928"/>
      <c r="AX115" s="928"/>
      <c r="AY115" s="928"/>
      <c r="AZ115" s="803" t="s">
        <v>435</v>
      </c>
      <c r="BA115" s="738"/>
      <c r="BB115" s="738"/>
      <c r="BC115" s="738"/>
      <c r="BD115" s="738"/>
      <c r="BE115" s="738"/>
      <c r="BF115" s="738"/>
      <c r="BG115" s="738"/>
      <c r="BH115" s="738"/>
      <c r="BI115" s="738"/>
      <c r="BJ115" s="738"/>
      <c r="BK115" s="738"/>
      <c r="BL115" s="738"/>
      <c r="BM115" s="738"/>
      <c r="BN115" s="738"/>
      <c r="BO115" s="738"/>
      <c r="BP115" s="739"/>
      <c r="BQ115" s="804">
        <v>12578</v>
      </c>
      <c r="BR115" s="805"/>
      <c r="BS115" s="805"/>
      <c r="BT115" s="805"/>
      <c r="BU115" s="805"/>
      <c r="BV115" s="805">
        <v>24017</v>
      </c>
      <c r="BW115" s="805"/>
      <c r="BX115" s="805"/>
      <c r="BY115" s="805"/>
      <c r="BZ115" s="805"/>
      <c r="CA115" s="805">
        <v>21914</v>
      </c>
      <c r="CB115" s="805"/>
      <c r="CC115" s="805"/>
      <c r="CD115" s="805"/>
      <c r="CE115" s="805"/>
      <c r="CF115" s="866">
        <v>0.2</v>
      </c>
      <c r="CG115" s="867"/>
      <c r="CH115" s="867"/>
      <c r="CI115" s="867"/>
      <c r="CJ115" s="867"/>
      <c r="CK115" s="922"/>
      <c r="CL115" s="809"/>
      <c r="CM115" s="803" t="s">
        <v>436</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368</v>
      </c>
      <c r="DH115" s="768"/>
      <c r="DI115" s="768"/>
      <c r="DJ115" s="768"/>
      <c r="DK115" s="769"/>
      <c r="DL115" s="770" t="s">
        <v>368</v>
      </c>
      <c r="DM115" s="768"/>
      <c r="DN115" s="768"/>
      <c r="DO115" s="768"/>
      <c r="DP115" s="769"/>
      <c r="DQ115" s="770" t="s">
        <v>368</v>
      </c>
      <c r="DR115" s="768"/>
      <c r="DS115" s="768"/>
      <c r="DT115" s="768"/>
      <c r="DU115" s="769"/>
      <c r="DV115" s="815" t="s">
        <v>368</v>
      </c>
      <c r="DW115" s="816"/>
      <c r="DX115" s="816"/>
      <c r="DY115" s="816"/>
      <c r="DZ115" s="817"/>
    </row>
    <row r="116" spans="1:130" s="199" customFormat="1" ht="26.25" customHeight="1" x14ac:dyDescent="0.15">
      <c r="A116" s="911"/>
      <c r="B116" s="912"/>
      <c r="C116" s="871" t="s">
        <v>437</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368</v>
      </c>
      <c r="AB116" s="768"/>
      <c r="AC116" s="768"/>
      <c r="AD116" s="768"/>
      <c r="AE116" s="769"/>
      <c r="AF116" s="770" t="s">
        <v>368</v>
      </c>
      <c r="AG116" s="768"/>
      <c r="AH116" s="768"/>
      <c r="AI116" s="768"/>
      <c r="AJ116" s="769"/>
      <c r="AK116" s="770" t="s">
        <v>368</v>
      </c>
      <c r="AL116" s="768"/>
      <c r="AM116" s="768"/>
      <c r="AN116" s="768"/>
      <c r="AO116" s="769"/>
      <c r="AP116" s="815" t="s">
        <v>368</v>
      </c>
      <c r="AQ116" s="816"/>
      <c r="AR116" s="816"/>
      <c r="AS116" s="816"/>
      <c r="AT116" s="817"/>
      <c r="AU116" s="927"/>
      <c r="AV116" s="928"/>
      <c r="AW116" s="928"/>
      <c r="AX116" s="928"/>
      <c r="AY116" s="928"/>
      <c r="AZ116" s="854" t="s">
        <v>438</v>
      </c>
      <c r="BA116" s="855"/>
      <c r="BB116" s="855"/>
      <c r="BC116" s="855"/>
      <c r="BD116" s="855"/>
      <c r="BE116" s="855"/>
      <c r="BF116" s="855"/>
      <c r="BG116" s="855"/>
      <c r="BH116" s="855"/>
      <c r="BI116" s="855"/>
      <c r="BJ116" s="855"/>
      <c r="BK116" s="855"/>
      <c r="BL116" s="855"/>
      <c r="BM116" s="855"/>
      <c r="BN116" s="855"/>
      <c r="BO116" s="855"/>
      <c r="BP116" s="856"/>
      <c r="BQ116" s="804" t="s">
        <v>368</v>
      </c>
      <c r="BR116" s="805"/>
      <c r="BS116" s="805"/>
      <c r="BT116" s="805"/>
      <c r="BU116" s="805"/>
      <c r="BV116" s="805" t="s">
        <v>368</v>
      </c>
      <c r="BW116" s="805"/>
      <c r="BX116" s="805"/>
      <c r="BY116" s="805"/>
      <c r="BZ116" s="805"/>
      <c r="CA116" s="805" t="s">
        <v>368</v>
      </c>
      <c r="CB116" s="805"/>
      <c r="CC116" s="805"/>
      <c r="CD116" s="805"/>
      <c r="CE116" s="805"/>
      <c r="CF116" s="866" t="s">
        <v>368</v>
      </c>
      <c r="CG116" s="867"/>
      <c r="CH116" s="867"/>
      <c r="CI116" s="867"/>
      <c r="CJ116" s="867"/>
      <c r="CK116" s="922"/>
      <c r="CL116" s="809"/>
      <c r="CM116" s="812" t="s">
        <v>439</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368</v>
      </c>
      <c r="DH116" s="768"/>
      <c r="DI116" s="768"/>
      <c r="DJ116" s="768"/>
      <c r="DK116" s="769"/>
      <c r="DL116" s="770" t="s">
        <v>368</v>
      </c>
      <c r="DM116" s="768"/>
      <c r="DN116" s="768"/>
      <c r="DO116" s="768"/>
      <c r="DP116" s="769"/>
      <c r="DQ116" s="770" t="s">
        <v>368</v>
      </c>
      <c r="DR116" s="768"/>
      <c r="DS116" s="768"/>
      <c r="DT116" s="768"/>
      <c r="DU116" s="769"/>
      <c r="DV116" s="815" t="s">
        <v>368</v>
      </c>
      <c r="DW116" s="816"/>
      <c r="DX116" s="816"/>
      <c r="DY116" s="816"/>
      <c r="DZ116" s="817"/>
    </row>
    <row r="117" spans="1:130" s="199" customFormat="1" ht="26.25" customHeight="1" x14ac:dyDescent="0.15">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440</v>
      </c>
      <c r="Z117" s="894"/>
      <c r="AA117" s="899">
        <v>3678654</v>
      </c>
      <c r="AB117" s="900"/>
      <c r="AC117" s="900"/>
      <c r="AD117" s="900"/>
      <c r="AE117" s="901"/>
      <c r="AF117" s="902">
        <v>3528835</v>
      </c>
      <c r="AG117" s="900"/>
      <c r="AH117" s="900"/>
      <c r="AI117" s="900"/>
      <c r="AJ117" s="901"/>
      <c r="AK117" s="902">
        <v>3589908</v>
      </c>
      <c r="AL117" s="900"/>
      <c r="AM117" s="900"/>
      <c r="AN117" s="900"/>
      <c r="AO117" s="901"/>
      <c r="AP117" s="903"/>
      <c r="AQ117" s="904"/>
      <c r="AR117" s="904"/>
      <c r="AS117" s="904"/>
      <c r="AT117" s="905"/>
      <c r="AU117" s="927"/>
      <c r="AV117" s="928"/>
      <c r="AW117" s="928"/>
      <c r="AX117" s="928"/>
      <c r="AY117" s="928"/>
      <c r="AZ117" s="854" t="s">
        <v>441</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442</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x14ac:dyDescent="0.15">
      <c r="A118" s="892" t="s">
        <v>416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414</v>
      </c>
      <c r="AB118" s="893"/>
      <c r="AC118" s="893"/>
      <c r="AD118" s="893"/>
      <c r="AE118" s="894"/>
      <c r="AF118" s="895" t="s">
        <v>286</v>
      </c>
      <c r="AG118" s="893"/>
      <c r="AH118" s="893"/>
      <c r="AI118" s="893"/>
      <c r="AJ118" s="894"/>
      <c r="AK118" s="895" t="s">
        <v>285</v>
      </c>
      <c r="AL118" s="893"/>
      <c r="AM118" s="893"/>
      <c r="AN118" s="893"/>
      <c r="AO118" s="894"/>
      <c r="AP118" s="896" t="s">
        <v>415</v>
      </c>
      <c r="AQ118" s="897"/>
      <c r="AR118" s="897"/>
      <c r="AS118" s="897"/>
      <c r="AT118" s="898"/>
      <c r="AU118" s="927"/>
      <c r="AV118" s="928"/>
      <c r="AW118" s="928"/>
      <c r="AX118" s="928"/>
      <c r="AY118" s="928"/>
      <c r="AZ118" s="870" t="s">
        <v>443</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444</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x14ac:dyDescent="0.15">
      <c r="A119" s="806" t="s">
        <v>419</v>
      </c>
      <c r="B119" s="807"/>
      <c r="C119" s="882" t="s">
        <v>420</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445</v>
      </c>
      <c r="BP119" s="869"/>
      <c r="BQ119" s="873">
        <v>37340381</v>
      </c>
      <c r="BR119" s="836"/>
      <c r="BS119" s="836"/>
      <c r="BT119" s="836"/>
      <c r="BU119" s="836"/>
      <c r="BV119" s="836">
        <v>39037105</v>
      </c>
      <c r="BW119" s="836"/>
      <c r="BX119" s="836"/>
      <c r="BY119" s="836"/>
      <c r="BZ119" s="836"/>
      <c r="CA119" s="836">
        <v>38811567</v>
      </c>
      <c r="CB119" s="836"/>
      <c r="CC119" s="836"/>
      <c r="CD119" s="836"/>
      <c r="CE119" s="836"/>
      <c r="CF119" s="734"/>
      <c r="CG119" s="735"/>
      <c r="CH119" s="735"/>
      <c r="CI119" s="735"/>
      <c r="CJ119" s="825"/>
      <c r="CK119" s="923"/>
      <c r="CL119" s="811"/>
      <c r="CM119" s="829" t="s">
        <v>446</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559995</v>
      </c>
      <c r="DH119" s="751"/>
      <c r="DI119" s="751"/>
      <c r="DJ119" s="751"/>
      <c r="DK119" s="752"/>
      <c r="DL119" s="753">
        <v>444725</v>
      </c>
      <c r="DM119" s="751"/>
      <c r="DN119" s="751"/>
      <c r="DO119" s="751"/>
      <c r="DP119" s="752"/>
      <c r="DQ119" s="753">
        <v>347266</v>
      </c>
      <c r="DR119" s="751"/>
      <c r="DS119" s="751"/>
      <c r="DT119" s="751"/>
      <c r="DU119" s="752"/>
      <c r="DV119" s="839">
        <v>3.8</v>
      </c>
      <c r="DW119" s="840"/>
      <c r="DX119" s="840"/>
      <c r="DY119" s="840"/>
      <c r="DZ119" s="841"/>
    </row>
    <row r="120" spans="1:130" s="199" customFormat="1" ht="26.25" customHeight="1" x14ac:dyDescent="0.15">
      <c r="A120" s="808"/>
      <c r="B120" s="809"/>
      <c r="C120" s="812" t="s">
        <v>423</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447</v>
      </c>
      <c r="AV120" s="875"/>
      <c r="AW120" s="875"/>
      <c r="AX120" s="875"/>
      <c r="AY120" s="876"/>
      <c r="AZ120" s="851" t="s">
        <v>448</v>
      </c>
      <c r="BA120" s="796"/>
      <c r="BB120" s="796"/>
      <c r="BC120" s="796"/>
      <c r="BD120" s="796"/>
      <c r="BE120" s="796"/>
      <c r="BF120" s="796"/>
      <c r="BG120" s="796"/>
      <c r="BH120" s="796"/>
      <c r="BI120" s="796"/>
      <c r="BJ120" s="796"/>
      <c r="BK120" s="796"/>
      <c r="BL120" s="796"/>
      <c r="BM120" s="796"/>
      <c r="BN120" s="796"/>
      <c r="BO120" s="796"/>
      <c r="BP120" s="797"/>
      <c r="BQ120" s="852">
        <v>4755120</v>
      </c>
      <c r="BR120" s="833"/>
      <c r="BS120" s="833"/>
      <c r="BT120" s="833"/>
      <c r="BU120" s="833"/>
      <c r="BV120" s="833">
        <v>4792095</v>
      </c>
      <c r="BW120" s="833"/>
      <c r="BX120" s="833"/>
      <c r="BY120" s="833"/>
      <c r="BZ120" s="833"/>
      <c r="CA120" s="833">
        <v>4281369</v>
      </c>
      <c r="CB120" s="833"/>
      <c r="CC120" s="833"/>
      <c r="CD120" s="833"/>
      <c r="CE120" s="833"/>
      <c r="CF120" s="857">
        <v>46.5</v>
      </c>
      <c r="CG120" s="858"/>
      <c r="CH120" s="858"/>
      <c r="CI120" s="858"/>
      <c r="CJ120" s="858"/>
      <c r="CK120" s="859" t="s">
        <v>449</v>
      </c>
      <c r="CL120" s="843"/>
      <c r="CM120" s="843"/>
      <c r="CN120" s="843"/>
      <c r="CO120" s="844"/>
      <c r="CP120" s="863" t="s">
        <v>391</v>
      </c>
      <c r="CQ120" s="864"/>
      <c r="CR120" s="864"/>
      <c r="CS120" s="864"/>
      <c r="CT120" s="864"/>
      <c r="CU120" s="864"/>
      <c r="CV120" s="864"/>
      <c r="CW120" s="864"/>
      <c r="CX120" s="864"/>
      <c r="CY120" s="864"/>
      <c r="CZ120" s="864"/>
      <c r="DA120" s="864"/>
      <c r="DB120" s="864"/>
      <c r="DC120" s="864"/>
      <c r="DD120" s="864"/>
      <c r="DE120" s="864"/>
      <c r="DF120" s="865"/>
      <c r="DG120" s="852">
        <v>10220397</v>
      </c>
      <c r="DH120" s="833"/>
      <c r="DI120" s="833"/>
      <c r="DJ120" s="833"/>
      <c r="DK120" s="833"/>
      <c r="DL120" s="833">
        <v>10023569</v>
      </c>
      <c r="DM120" s="833"/>
      <c r="DN120" s="833"/>
      <c r="DO120" s="833"/>
      <c r="DP120" s="833"/>
      <c r="DQ120" s="833">
        <v>9488819</v>
      </c>
      <c r="DR120" s="833"/>
      <c r="DS120" s="833"/>
      <c r="DT120" s="833"/>
      <c r="DU120" s="833"/>
      <c r="DV120" s="834">
        <v>103</v>
      </c>
      <c r="DW120" s="834"/>
      <c r="DX120" s="834"/>
      <c r="DY120" s="834"/>
      <c r="DZ120" s="835"/>
    </row>
    <row r="121" spans="1:130" s="199" customFormat="1" ht="26.25" customHeight="1" x14ac:dyDescent="0.15">
      <c r="A121" s="808"/>
      <c r="B121" s="809"/>
      <c r="C121" s="854" t="s">
        <v>450</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451</v>
      </c>
      <c r="BA121" s="738"/>
      <c r="BB121" s="738"/>
      <c r="BC121" s="738"/>
      <c r="BD121" s="738"/>
      <c r="BE121" s="738"/>
      <c r="BF121" s="738"/>
      <c r="BG121" s="738"/>
      <c r="BH121" s="738"/>
      <c r="BI121" s="738"/>
      <c r="BJ121" s="738"/>
      <c r="BK121" s="738"/>
      <c r="BL121" s="738"/>
      <c r="BM121" s="738"/>
      <c r="BN121" s="738"/>
      <c r="BO121" s="738"/>
      <c r="BP121" s="739"/>
      <c r="BQ121" s="804">
        <v>2556346</v>
      </c>
      <c r="BR121" s="805"/>
      <c r="BS121" s="805"/>
      <c r="BT121" s="805"/>
      <c r="BU121" s="805"/>
      <c r="BV121" s="805">
        <v>2051996</v>
      </c>
      <c r="BW121" s="805"/>
      <c r="BX121" s="805"/>
      <c r="BY121" s="805"/>
      <c r="BZ121" s="805"/>
      <c r="CA121" s="805">
        <v>1748627</v>
      </c>
      <c r="CB121" s="805"/>
      <c r="CC121" s="805"/>
      <c r="CD121" s="805"/>
      <c r="CE121" s="805"/>
      <c r="CF121" s="866">
        <v>19</v>
      </c>
      <c r="CG121" s="867"/>
      <c r="CH121" s="867"/>
      <c r="CI121" s="867"/>
      <c r="CJ121" s="867"/>
      <c r="CK121" s="860"/>
      <c r="CL121" s="846"/>
      <c r="CM121" s="846"/>
      <c r="CN121" s="846"/>
      <c r="CO121" s="847"/>
      <c r="CP121" s="826" t="s">
        <v>386</v>
      </c>
      <c r="CQ121" s="827"/>
      <c r="CR121" s="827"/>
      <c r="CS121" s="827"/>
      <c r="CT121" s="827"/>
      <c r="CU121" s="827"/>
      <c r="CV121" s="827"/>
      <c r="CW121" s="827"/>
      <c r="CX121" s="827"/>
      <c r="CY121" s="827"/>
      <c r="CZ121" s="827"/>
      <c r="DA121" s="827"/>
      <c r="DB121" s="827"/>
      <c r="DC121" s="827"/>
      <c r="DD121" s="827"/>
      <c r="DE121" s="827"/>
      <c r="DF121" s="828"/>
      <c r="DG121" s="804">
        <v>1159151</v>
      </c>
      <c r="DH121" s="805"/>
      <c r="DI121" s="805"/>
      <c r="DJ121" s="805"/>
      <c r="DK121" s="805"/>
      <c r="DL121" s="805">
        <v>3039241</v>
      </c>
      <c r="DM121" s="805"/>
      <c r="DN121" s="805"/>
      <c r="DO121" s="805"/>
      <c r="DP121" s="805"/>
      <c r="DQ121" s="805">
        <v>3909354</v>
      </c>
      <c r="DR121" s="805"/>
      <c r="DS121" s="805"/>
      <c r="DT121" s="805"/>
      <c r="DU121" s="805"/>
      <c r="DV121" s="782">
        <v>42.4</v>
      </c>
      <c r="DW121" s="782"/>
      <c r="DX121" s="782"/>
      <c r="DY121" s="782"/>
      <c r="DZ121" s="783"/>
    </row>
    <row r="122" spans="1:130" s="199" customFormat="1" ht="26.25" customHeight="1" x14ac:dyDescent="0.15">
      <c r="A122" s="808"/>
      <c r="B122" s="809"/>
      <c r="C122" s="812" t="s">
        <v>433</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452</v>
      </c>
      <c r="BA122" s="871"/>
      <c r="BB122" s="871"/>
      <c r="BC122" s="871"/>
      <c r="BD122" s="871"/>
      <c r="BE122" s="871"/>
      <c r="BF122" s="871"/>
      <c r="BG122" s="871"/>
      <c r="BH122" s="871"/>
      <c r="BI122" s="871"/>
      <c r="BJ122" s="871"/>
      <c r="BK122" s="871"/>
      <c r="BL122" s="871"/>
      <c r="BM122" s="871"/>
      <c r="BN122" s="871"/>
      <c r="BO122" s="871"/>
      <c r="BP122" s="872"/>
      <c r="BQ122" s="873">
        <v>23519931</v>
      </c>
      <c r="BR122" s="836"/>
      <c r="BS122" s="836"/>
      <c r="BT122" s="836"/>
      <c r="BU122" s="836"/>
      <c r="BV122" s="836">
        <v>23873990</v>
      </c>
      <c r="BW122" s="836"/>
      <c r="BX122" s="836"/>
      <c r="BY122" s="836"/>
      <c r="BZ122" s="836"/>
      <c r="CA122" s="836">
        <v>24722542</v>
      </c>
      <c r="CB122" s="836"/>
      <c r="CC122" s="836"/>
      <c r="CD122" s="836"/>
      <c r="CE122" s="836"/>
      <c r="CF122" s="837">
        <v>268.3</v>
      </c>
      <c r="CG122" s="838"/>
      <c r="CH122" s="838"/>
      <c r="CI122" s="838"/>
      <c r="CJ122" s="838"/>
      <c r="CK122" s="860"/>
      <c r="CL122" s="846"/>
      <c r="CM122" s="846"/>
      <c r="CN122" s="846"/>
      <c r="CO122" s="847"/>
      <c r="CP122" s="826" t="s">
        <v>384</v>
      </c>
      <c r="CQ122" s="827"/>
      <c r="CR122" s="827"/>
      <c r="CS122" s="827"/>
      <c r="CT122" s="827"/>
      <c r="CU122" s="827"/>
      <c r="CV122" s="827"/>
      <c r="CW122" s="827"/>
      <c r="CX122" s="827"/>
      <c r="CY122" s="827"/>
      <c r="CZ122" s="827"/>
      <c r="DA122" s="827"/>
      <c r="DB122" s="827"/>
      <c r="DC122" s="827"/>
      <c r="DD122" s="827"/>
      <c r="DE122" s="827"/>
      <c r="DF122" s="828"/>
      <c r="DG122" s="804">
        <v>210645</v>
      </c>
      <c r="DH122" s="805"/>
      <c r="DI122" s="805"/>
      <c r="DJ122" s="805"/>
      <c r="DK122" s="805"/>
      <c r="DL122" s="805">
        <v>321448</v>
      </c>
      <c r="DM122" s="805"/>
      <c r="DN122" s="805"/>
      <c r="DO122" s="805"/>
      <c r="DP122" s="805"/>
      <c r="DQ122" s="805">
        <v>344115</v>
      </c>
      <c r="DR122" s="805"/>
      <c r="DS122" s="805"/>
      <c r="DT122" s="805"/>
      <c r="DU122" s="805"/>
      <c r="DV122" s="782">
        <v>3.7</v>
      </c>
      <c r="DW122" s="782"/>
      <c r="DX122" s="782"/>
      <c r="DY122" s="782"/>
      <c r="DZ122" s="783"/>
    </row>
    <row r="123" spans="1:130" s="199" customFormat="1" ht="26.25" customHeight="1" x14ac:dyDescent="0.15">
      <c r="A123" s="808"/>
      <c r="B123" s="809"/>
      <c r="C123" s="812" t="s">
        <v>439</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453</v>
      </c>
      <c r="BP123" s="869"/>
      <c r="BQ123" s="823">
        <v>30831397</v>
      </c>
      <c r="BR123" s="824"/>
      <c r="BS123" s="824"/>
      <c r="BT123" s="824"/>
      <c r="BU123" s="824"/>
      <c r="BV123" s="824">
        <v>30718081</v>
      </c>
      <c r="BW123" s="824"/>
      <c r="BX123" s="824"/>
      <c r="BY123" s="824"/>
      <c r="BZ123" s="824"/>
      <c r="CA123" s="824">
        <v>30752538</v>
      </c>
      <c r="CB123" s="824"/>
      <c r="CC123" s="824"/>
      <c r="CD123" s="824"/>
      <c r="CE123" s="824"/>
      <c r="CF123" s="734"/>
      <c r="CG123" s="735"/>
      <c r="CH123" s="735"/>
      <c r="CI123" s="735"/>
      <c r="CJ123" s="825"/>
      <c r="CK123" s="860"/>
      <c r="CL123" s="846"/>
      <c r="CM123" s="846"/>
      <c r="CN123" s="846"/>
      <c r="CO123" s="847"/>
      <c r="CP123" s="826" t="s">
        <v>454</v>
      </c>
      <c r="CQ123" s="827"/>
      <c r="CR123" s="827"/>
      <c r="CS123" s="827"/>
      <c r="CT123" s="827"/>
      <c r="CU123" s="827"/>
      <c r="CV123" s="827"/>
      <c r="CW123" s="827"/>
      <c r="CX123" s="827"/>
      <c r="CY123" s="827"/>
      <c r="CZ123" s="827"/>
      <c r="DA123" s="827"/>
      <c r="DB123" s="827"/>
      <c r="DC123" s="827"/>
      <c r="DD123" s="827"/>
      <c r="DE123" s="827"/>
      <c r="DF123" s="828"/>
      <c r="DG123" s="767">
        <v>252154</v>
      </c>
      <c r="DH123" s="768"/>
      <c r="DI123" s="768"/>
      <c r="DJ123" s="768"/>
      <c r="DK123" s="769"/>
      <c r="DL123" s="770">
        <v>330476</v>
      </c>
      <c r="DM123" s="768"/>
      <c r="DN123" s="768"/>
      <c r="DO123" s="768"/>
      <c r="DP123" s="769"/>
      <c r="DQ123" s="770">
        <v>286013</v>
      </c>
      <c r="DR123" s="768"/>
      <c r="DS123" s="768"/>
      <c r="DT123" s="768"/>
      <c r="DU123" s="769"/>
      <c r="DV123" s="815">
        <v>3.1</v>
      </c>
      <c r="DW123" s="816"/>
      <c r="DX123" s="816"/>
      <c r="DY123" s="816"/>
      <c r="DZ123" s="817"/>
    </row>
    <row r="124" spans="1:130" s="199" customFormat="1" ht="26.25" customHeight="1" thickBot="1" x14ac:dyDescent="0.2">
      <c r="A124" s="808"/>
      <c r="B124" s="809"/>
      <c r="C124" s="812" t="s">
        <v>442</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368</v>
      </c>
      <c r="AB124" s="768"/>
      <c r="AC124" s="768"/>
      <c r="AD124" s="768"/>
      <c r="AE124" s="769"/>
      <c r="AF124" s="770" t="s">
        <v>368</v>
      </c>
      <c r="AG124" s="768"/>
      <c r="AH124" s="768"/>
      <c r="AI124" s="768"/>
      <c r="AJ124" s="769"/>
      <c r="AK124" s="770" t="s">
        <v>368</v>
      </c>
      <c r="AL124" s="768"/>
      <c r="AM124" s="768"/>
      <c r="AN124" s="768"/>
      <c r="AO124" s="769"/>
      <c r="AP124" s="815" t="s">
        <v>368</v>
      </c>
      <c r="AQ124" s="816"/>
      <c r="AR124" s="816"/>
      <c r="AS124" s="816"/>
      <c r="AT124" s="817"/>
      <c r="AU124" s="818" t="s">
        <v>455</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69.5</v>
      </c>
      <c r="BR124" s="822"/>
      <c r="BS124" s="822"/>
      <c r="BT124" s="822"/>
      <c r="BU124" s="822"/>
      <c r="BV124" s="822">
        <v>87.9</v>
      </c>
      <c r="BW124" s="822"/>
      <c r="BX124" s="822"/>
      <c r="BY124" s="822"/>
      <c r="BZ124" s="822"/>
      <c r="CA124" s="822">
        <v>87.4</v>
      </c>
      <c r="CB124" s="822"/>
      <c r="CC124" s="822"/>
      <c r="CD124" s="822"/>
      <c r="CE124" s="822"/>
      <c r="CF124" s="712"/>
      <c r="CG124" s="713"/>
      <c r="CH124" s="713"/>
      <c r="CI124" s="713"/>
      <c r="CJ124" s="853"/>
      <c r="CK124" s="861"/>
      <c r="CL124" s="861"/>
      <c r="CM124" s="861"/>
      <c r="CN124" s="861"/>
      <c r="CO124" s="862"/>
      <c r="CP124" s="826" t="s">
        <v>456</v>
      </c>
      <c r="CQ124" s="827"/>
      <c r="CR124" s="827"/>
      <c r="CS124" s="827"/>
      <c r="CT124" s="827"/>
      <c r="CU124" s="827"/>
      <c r="CV124" s="827"/>
      <c r="CW124" s="827"/>
      <c r="CX124" s="827"/>
      <c r="CY124" s="827"/>
      <c r="CZ124" s="827"/>
      <c r="DA124" s="827"/>
      <c r="DB124" s="827"/>
      <c r="DC124" s="827"/>
      <c r="DD124" s="827"/>
      <c r="DE124" s="827"/>
      <c r="DF124" s="828"/>
      <c r="DG124" s="750">
        <v>409686</v>
      </c>
      <c r="DH124" s="751"/>
      <c r="DI124" s="751"/>
      <c r="DJ124" s="751"/>
      <c r="DK124" s="752"/>
      <c r="DL124" s="753">
        <v>387645</v>
      </c>
      <c r="DM124" s="751"/>
      <c r="DN124" s="751"/>
      <c r="DO124" s="751"/>
      <c r="DP124" s="752"/>
      <c r="DQ124" s="753">
        <v>344197</v>
      </c>
      <c r="DR124" s="751"/>
      <c r="DS124" s="751"/>
      <c r="DT124" s="751"/>
      <c r="DU124" s="752"/>
      <c r="DV124" s="839">
        <v>3.7</v>
      </c>
      <c r="DW124" s="840"/>
      <c r="DX124" s="840"/>
      <c r="DY124" s="840"/>
      <c r="DZ124" s="841"/>
    </row>
    <row r="125" spans="1:130" s="199" customFormat="1" ht="26.25" customHeight="1" x14ac:dyDescent="0.15">
      <c r="A125" s="808"/>
      <c r="B125" s="809"/>
      <c r="C125" s="812" t="s">
        <v>444</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457</v>
      </c>
      <c r="CL125" s="843"/>
      <c r="CM125" s="843"/>
      <c r="CN125" s="843"/>
      <c r="CO125" s="844"/>
      <c r="CP125" s="851" t="s">
        <v>458</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x14ac:dyDescent="0.2">
      <c r="A126" s="808"/>
      <c r="B126" s="809"/>
      <c r="C126" s="812" t="s">
        <v>446</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156801</v>
      </c>
      <c r="AB126" s="768"/>
      <c r="AC126" s="768"/>
      <c r="AD126" s="768"/>
      <c r="AE126" s="769"/>
      <c r="AF126" s="770">
        <v>134496</v>
      </c>
      <c r="AG126" s="768"/>
      <c r="AH126" s="768"/>
      <c r="AI126" s="768"/>
      <c r="AJ126" s="769"/>
      <c r="AK126" s="770">
        <v>108627</v>
      </c>
      <c r="AL126" s="768"/>
      <c r="AM126" s="768"/>
      <c r="AN126" s="768"/>
      <c r="AO126" s="769"/>
      <c r="AP126" s="815">
        <v>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459</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x14ac:dyDescent="0.15">
      <c r="A127" s="810"/>
      <c r="B127" s="811"/>
      <c r="C127" s="829" t="s">
        <v>460</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4490</v>
      </c>
      <c r="AB127" s="768"/>
      <c r="AC127" s="768"/>
      <c r="AD127" s="768"/>
      <c r="AE127" s="769"/>
      <c r="AF127" s="770">
        <v>3640</v>
      </c>
      <c r="AG127" s="768"/>
      <c r="AH127" s="768"/>
      <c r="AI127" s="768"/>
      <c r="AJ127" s="769"/>
      <c r="AK127" s="770">
        <v>3416</v>
      </c>
      <c r="AL127" s="768"/>
      <c r="AM127" s="768"/>
      <c r="AN127" s="768"/>
      <c r="AO127" s="769"/>
      <c r="AP127" s="815">
        <v>0</v>
      </c>
      <c r="AQ127" s="816"/>
      <c r="AR127" s="816"/>
      <c r="AS127" s="816"/>
      <c r="AT127" s="817"/>
      <c r="AU127" s="235"/>
      <c r="AV127" s="235"/>
      <c r="AW127" s="235"/>
      <c r="AX127" s="832" t="s">
        <v>461</v>
      </c>
      <c r="AY127" s="800"/>
      <c r="AZ127" s="800"/>
      <c r="BA127" s="800"/>
      <c r="BB127" s="800"/>
      <c r="BC127" s="800"/>
      <c r="BD127" s="800"/>
      <c r="BE127" s="801"/>
      <c r="BF127" s="799" t="s">
        <v>462</v>
      </c>
      <c r="BG127" s="800"/>
      <c r="BH127" s="800"/>
      <c r="BI127" s="800"/>
      <c r="BJ127" s="800"/>
      <c r="BK127" s="800"/>
      <c r="BL127" s="801"/>
      <c r="BM127" s="799" t="s">
        <v>463</v>
      </c>
      <c r="BN127" s="800"/>
      <c r="BO127" s="800"/>
      <c r="BP127" s="800"/>
      <c r="BQ127" s="800"/>
      <c r="BR127" s="800"/>
      <c r="BS127" s="801"/>
      <c r="BT127" s="799" t="s">
        <v>464</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465</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x14ac:dyDescent="0.2">
      <c r="A128" s="784" t="s">
        <v>466</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467</v>
      </c>
      <c r="X128" s="786"/>
      <c r="Y128" s="786"/>
      <c r="Z128" s="787"/>
      <c r="AA128" s="788">
        <v>456620</v>
      </c>
      <c r="AB128" s="789"/>
      <c r="AC128" s="789"/>
      <c r="AD128" s="789"/>
      <c r="AE128" s="790"/>
      <c r="AF128" s="791">
        <v>415534</v>
      </c>
      <c r="AG128" s="789"/>
      <c r="AH128" s="789"/>
      <c r="AI128" s="789"/>
      <c r="AJ128" s="790"/>
      <c r="AK128" s="791">
        <v>448845</v>
      </c>
      <c r="AL128" s="789"/>
      <c r="AM128" s="789"/>
      <c r="AN128" s="789"/>
      <c r="AO128" s="790"/>
      <c r="AP128" s="792"/>
      <c r="AQ128" s="793"/>
      <c r="AR128" s="793"/>
      <c r="AS128" s="793"/>
      <c r="AT128" s="794"/>
      <c r="AU128" s="235"/>
      <c r="AV128" s="235"/>
      <c r="AW128" s="235"/>
      <c r="AX128" s="795" t="s">
        <v>468</v>
      </c>
      <c r="AY128" s="796"/>
      <c r="AZ128" s="796"/>
      <c r="BA128" s="796"/>
      <c r="BB128" s="796"/>
      <c r="BC128" s="796"/>
      <c r="BD128" s="796"/>
      <c r="BE128" s="797"/>
      <c r="BF128" s="774" t="s">
        <v>111</v>
      </c>
      <c r="BG128" s="775"/>
      <c r="BH128" s="775"/>
      <c r="BI128" s="775"/>
      <c r="BJ128" s="775"/>
      <c r="BK128" s="775"/>
      <c r="BL128" s="798"/>
      <c r="BM128" s="774">
        <v>13.14</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469</v>
      </c>
      <c r="CQ128" s="716"/>
      <c r="CR128" s="716"/>
      <c r="CS128" s="716"/>
      <c r="CT128" s="716"/>
      <c r="CU128" s="716"/>
      <c r="CV128" s="716"/>
      <c r="CW128" s="716"/>
      <c r="CX128" s="716"/>
      <c r="CY128" s="716"/>
      <c r="CZ128" s="716"/>
      <c r="DA128" s="716"/>
      <c r="DB128" s="716"/>
      <c r="DC128" s="716"/>
      <c r="DD128" s="716"/>
      <c r="DE128" s="716"/>
      <c r="DF128" s="717"/>
      <c r="DG128" s="778">
        <v>12578</v>
      </c>
      <c r="DH128" s="779"/>
      <c r="DI128" s="779"/>
      <c r="DJ128" s="779"/>
      <c r="DK128" s="779"/>
      <c r="DL128" s="779">
        <v>24017</v>
      </c>
      <c r="DM128" s="779"/>
      <c r="DN128" s="779"/>
      <c r="DO128" s="779"/>
      <c r="DP128" s="779"/>
      <c r="DQ128" s="779">
        <v>21914</v>
      </c>
      <c r="DR128" s="779"/>
      <c r="DS128" s="779"/>
      <c r="DT128" s="779"/>
      <c r="DU128" s="779"/>
      <c r="DV128" s="780">
        <v>0.2</v>
      </c>
      <c r="DW128" s="780"/>
      <c r="DX128" s="780"/>
      <c r="DY128" s="780"/>
      <c r="DZ128" s="781"/>
    </row>
    <row r="129" spans="1:131" s="199" customFormat="1" ht="26.25" customHeight="1" x14ac:dyDescent="0.15">
      <c r="A129" s="762" t="s">
        <v>90</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470</v>
      </c>
      <c r="X129" s="765"/>
      <c r="Y129" s="765"/>
      <c r="Z129" s="766"/>
      <c r="AA129" s="767">
        <v>11396951</v>
      </c>
      <c r="AB129" s="768"/>
      <c r="AC129" s="768"/>
      <c r="AD129" s="768"/>
      <c r="AE129" s="769"/>
      <c r="AF129" s="770">
        <v>11465673</v>
      </c>
      <c r="AG129" s="768"/>
      <c r="AH129" s="768"/>
      <c r="AI129" s="768"/>
      <c r="AJ129" s="769"/>
      <c r="AK129" s="770">
        <v>11326553</v>
      </c>
      <c r="AL129" s="768"/>
      <c r="AM129" s="768"/>
      <c r="AN129" s="768"/>
      <c r="AO129" s="769"/>
      <c r="AP129" s="771"/>
      <c r="AQ129" s="772"/>
      <c r="AR129" s="772"/>
      <c r="AS129" s="772"/>
      <c r="AT129" s="773"/>
      <c r="AU129" s="237"/>
      <c r="AV129" s="237"/>
      <c r="AW129" s="237"/>
      <c r="AX129" s="737" t="s">
        <v>471</v>
      </c>
      <c r="AY129" s="738"/>
      <c r="AZ129" s="738"/>
      <c r="BA129" s="738"/>
      <c r="BB129" s="738"/>
      <c r="BC129" s="738"/>
      <c r="BD129" s="738"/>
      <c r="BE129" s="739"/>
      <c r="BF129" s="757" t="s">
        <v>111</v>
      </c>
      <c r="BG129" s="758"/>
      <c r="BH129" s="758"/>
      <c r="BI129" s="758"/>
      <c r="BJ129" s="758"/>
      <c r="BK129" s="758"/>
      <c r="BL129" s="759"/>
      <c r="BM129" s="757">
        <v>18.14</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472</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473</v>
      </c>
      <c r="X130" s="765"/>
      <c r="Y130" s="765"/>
      <c r="Z130" s="766"/>
      <c r="AA130" s="767">
        <v>2031855</v>
      </c>
      <c r="AB130" s="768"/>
      <c r="AC130" s="768"/>
      <c r="AD130" s="768"/>
      <c r="AE130" s="769"/>
      <c r="AF130" s="770">
        <v>2012010</v>
      </c>
      <c r="AG130" s="768"/>
      <c r="AH130" s="768"/>
      <c r="AI130" s="768"/>
      <c r="AJ130" s="769"/>
      <c r="AK130" s="770">
        <v>2110681</v>
      </c>
      <c r="AL130" s="768"/>
      <c r="AM130" s="768"/>
      <c r="AN130" s="768"/>
      <c r="AO130" s="769"/>
      <c r="AP130" s="771"/>
      <c r="AQ130" s="772"/>
      <c r="AR130" s="772"/>
      <c r="AS130" s="772"/>
      <c r="AT130" s="773"/>
      <c r="AU130" s="237"/>
      <c r="AV130" s="237"/>
      <c r="AW130" s="237"/>
      <c r="AX130" s="737" t="s">
        <v>474</v>
      </c>
      <c r="AY130" s="738"/>
      <c r="AZ130" s="738"/>
      <c r="BA130" s="738"/>
      <c r="BB130" s="738"/>
      <c r="BC130" s="738"/>
      <c r="BD130" s="738"/>
      <c r="BE130" s="739"/>
      <c r="BF130" s="740">
        <v>11.8</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475</v>
      </c>
      <c r="X131" s="748"/>
      <c r="Y131" s="748"/>
      <c r="Z131" s="749"/>
      <c r="AA131" s="750">
        <v>9365096</v>
      </c>
      <c r="AB131" s="751"/>
      <c r="AC131" s="751"/>
      <c r="AD131" s="751"/>
      <c r="AE131" s="752"/>
      <c r="AF131" s="753">
        <v>9453663</v>
      </c>
      <c r="AG131" s="751"/>
      <c r="AH131" s="751"/>
      <c r="AI131" s="751"/>
      <c r="AJ131" s="752"/>
      <c r="AK131" s="753">
        <v>9215872</v>
      </c>
      <c r="AL131" s="751"/>
      <c r="AM131" s="751"/>
      <c r="AN131" s="751"/>
      <c r="AO131" s="752"/>
      <c r="AP131" s="754"/>
      <c r="AQ131" s="755"/>
      <c r="AR131" s="755"/>
      <c r="AS131" s="755"/>
      <c r="AT131" s="756"/>
      <c r="AU131" s="237"/>
      <c r="AV131" s="237"/>
      <c r="AW131" s="237"/>
      <c r="AX131" s="715" t="s">
        <v>476</v>
      </c>
      <c r="AY131" s="716"/>
      <c r="AZ131" s="716"/>
      <c r="BA131" s="716"/>
      <c r="BB131" s="716"/>
      <c r="BC131" s="716"/>
      <c r="BD131" s="716"/>
      <c r="BE131" s="717"/>
      <c r="BF131" s="718">
        <v>87.4</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477</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478</v>
      </c>
      <c r="W132" s="728"/>
      <c r="X132" s="728"/>
      <c r="Y132" s="728"/>
      <c r="Z132" s="729"/>
      <c r="AA132" s="730">
        <v>12.70866844</v>
      </c>
      <c r="AB132" s="731"/>
      <c r="AC132" s="731"/>
      <c r="AD132" s="731"/>
      <c r="AE132" s="732"/>
      <c r="AF132" s="733">
        <v>11.649357500000001</v>
      </c>
      <c r="AG132" s="731"/>
      <c r="AH132" s="731"/>
      <c r="AI132" s="731"/>
      <c r="AJ132" s="732"/>
      <c r="AK132" s="733">
        <v>11.180515529999999</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479</v>
      </c>
      <c r="W133" s="707"/>
      <c r="X133" s="707"/>
      <c r="Y133" s="707"/>
      <c r="Z133" s="708"/>
      <c r="AA133" s="709">
        <v>12.6</v>
      </c>
      <c r="AB133" s="710"/>
      <c r="AC133" s="710"/>
      <c r="AD133" s="710"/>
      <c r="AE133" s="711"/>
      <c r="AF133" s="709">
        <v>12.6</v>
      </c>
      <c r="AG133" s="710"/>
      <c r="AH133" s="710"/>
      <c r="AI133" s="710"/>
      <c r="AJ133" s="711"/>
      <c r="AK133" s="709">
        <v>11.8</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3" zoomScaleNormal="85" zoomScaleSheetLayoutView="55" workbookViewId="0">
      <selection activeCell="M73" sqref="M73"/>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7"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480</v>
      </c>
      <c r="B5" s="248"/>
      <c r="C5" s="248"/>
      <c r="D5" s="248"/>
      <c r="E5" s="248"/>
      <c r="F5" s="248"/>
      <c r="G5" s="248"/>
      <c r="H5" s="248"/>
      <c r="I5" s="248"/>
      <c r="J5" s="248"/>
      <c r="K5" s="248"/>
      <c r="L5" s="248"/>
      <c r="M5" s="248"/>
      <c r="N5" s="248"/>
      <c r="O5" s="249"/>
    </row>
    <row r="6" spans="1:16" x14ac:dyDescent="0.15">
      <c r="A6" s="250"/>
      <c r="B6" s="246"/>
      <c r="C6" s="246"/>
      <c r="D6" s="246"/>
      <c r="E6" s="246"/>
      <c r="F6" s="246"/>
      <c r="G6" s="251" t="s">
        <v>481</v>
      </c>
      <c r="H6" s="251"/>
      <c r="I6" s="251"/>
      <c r="J6" s="251"/>
      <c r="K6" s="246"/>
      <c r="L6" s="246"/>
      <c r="M6" s="246"/>
      <c r="N6" s="246"/>
    </row>
    <row r="7" spans="1:16" x14ac:dyDescent="0.15">
      <c r="A7" s="250"/>
      <c r="B7" s="246"/>
      <c r="C7" s="246"/>
      <c r="D7" s="246"/>
      <c r="E7" s="246"/>
      <c r="F7" s="246"/>
      <c r="G7" s="253"/>
      <c r="H7" s="254"/>
      <c r="I7" s="254"/>
      <c r="J7" s="255"/>
      <c r="K7" s="1122" t="s">
        <v>482</v>
      </c>
      <c r="L7" s="256"/>
      <c r="M7" s="257" t="s">
        <v>483</v>
      </c>
      <c r="N7" s="258"/>
    </row>
    <row r="8" spans="1:16" x14ac:dyDescent="0.15">
      <c r="A8" s="250"/>
      <c r="B8" s="246"/>
      <c r="C8" s="246"/>
      <c r="D8" s="246"/>
      <c r="E8" s="246"/>
      <c r="F8" s="246"/>
      <c r="G8" s="259"/>
      <c r="H8" s="260"/>
      <c r="I8" s="260"/>
      <c r="J8" s="261"/>
      <c r="K8" s="1123"/>
      <c r="L8" s="262" t="s">
        <v>484</v>
      </c>
      <c r="M8" s="263" t="s">
        <v>485</v>
      </c>
      <c r="N8" s="264" t="s">
        <v>486</v>
      </c>
    </row>
    <row r="9" spans="1:16" x14ac:dyDescent="0.15">
      <c r="A9" s="250"/>
      <c r="B9" s="246"/>
      <c r="C9" s="246"/>
      <c r="D9" s="246"/>
      <c r="E9" s="246"/>
      <c r="F9" s="246"/>
      <c r="G9" s="1136" t="s">
        <v>487</v>
      </c>
      <c r="H9" s="1137"/>
      <c r="I9" s="1137"/>
      <c r="J9" s="1138"/>
      <c r="K9" s="265">
        <v>2879745</v>
      </c>
      <c r="L9" s="266">
        <v>81706</v>
      </c>
      <c r="M9" s="267">
        <v>88814</v>
      </c>
      <c r="N9" s="268">
        <v>-8</v>
      </c>
    </row>
    <row r="10" spans="1:16" x14ac:dyDescent="0.15">
      <c r="A10" s="250"/>
      <c r="B10" s="246"/>
      <c r="C10" s="246"/>
      <c r="D10" s="246"/>
      <c r="E10" s="246"/>
      <c r="F10" s="246"/>
      <c r="G10" s="1136" t="s">
        <v>488</v>
      </c>
      <c r="H10" s="1137"/>
      <c r="I10" s="1137"/>
      <c r="J10" s="1138"/>
      <c r="K10" s="269">
        <v>427407</v>
      </c>
      <c r="L10" s="270">
        <v>12127</v>
      </c>
      <c r="M10" s="271">
        <v>7348</v>
      </c>
      <c r="N10" s="272">
        <v>65</v>
      </c>
    </row>
    <row r="11" spans="1:16" ht="13.5" customHeight="1" x14ac:dyDescent="0.15">
      <c r="A11" s="250"/>
      <c r="B11" s="246"/>
      <c r="C11" s="246"/>
      <c r="D11" s="246"/>
      <c r="E11" s="246"/>
      <c r="F11" s="246"/>
      <c r="G11" s="1136" t="s">
        <v>489</v>
      </c>
      <c r="H11" s="1137"/>
      <c r="I11" s="1137"/>
      <c r="J11" s="1138"/>
      <c r="K11" s="269">
        <v>576309</v>
      </c>
      <c r="L11" s="270">
        <v>16352</v>
      </c>
      <c r="M11" s="271">
        <v>9064</v>
      </c>
      <c r="N11" s="272">
        <v>80.400000000000006</v>
      </c>
    </row>
    <row r="12" spans="1:16" ht="13.5" customHeight="1" x14ac:dyDescent="0.15">
      <c r="A12" s="250"/>
      <c r="B12" s="246"/>
      <c r="C12" s="246"/>
      <c r="D12" s="246"/>
      <c r="E12" s="246"/>
      <c r="F12" s="246"/>
      <c r="G12" s="1136" t="s">
        <v>490</v>
      </c>
      <c r="H12" s="1137"/>
      <c r="I12" s="1137"/>
      <c r="J12" s="1138"/>
      <c r="K12" s="269">
        <v>145347</v>
      </c>
      <c r="L12" s="270">
        <v>4124</v>
      </c>
      <c r="M12" s="271">
        <v>917</v>
      </c>
      <c r="N12" s="272">
        <v>349.7</v>
      </c>
    </row>
    <row r="13" spans="1:16" ht="13.5" customHeight="1" x14ac:dyDescent="0.15">
      <c r="A13" s="250"/>
      <c r="B13" s="246"/>
      <c r="C13" s="246"/>
      <c r="D13" s="246"/>
      <c r="E13" s="246"/>
      <c r="F13" s="246"/>
      <c r="G13" s="1136" t="s">
        <v>491</v>
      </c>
      <c r="H13" s="1137"/>
      <c r="I13" s="1137"/>
      <c r="J13" s="1138"/>
      <c r="K13" s="269" t="s">
        <v>492</v>
      </c>
      <c r="L13" s="270" t="s">
        <v>492</v>
      </c>
      <c r="M13" s="271">
        <v>11</v>
      </c>
      <c r="N13" s="272" t="s">
        <v>492</v>
      </c>
    </row>
    <row r="14" spans="1:16" ht="13.5" customHeight="1" x14ac:dyDescent="0.15">
      <c r="A14" s="250"/>
      <c r="B14" s="246"/>
      <c r="C14" s="246"/>
      <c r="D14" s="246"/>
      <c r="E14" s="246"/>
      <c r="F14" s="246"/>
      <c r="G14" s="1136" t="s">
        <v>493</v>
      </c>
      <c r="H14" s="1137"/>
      <c r="I14" s="1137"/>
      <c r="J14" s="1138"/>
      <c r="K14" s="269">
        <v>139803</v>
      </c>
      <c r="L14" s="270">
        <v>3967</v>
      </c>
      <c r="M14" s="271">
        <v>3976</v>
      </c>
      <c r="N14" s="272">
        <v>-0.2</v>
      </c>
    </row>
    <row r="15" spans="1:16" ht="13.5" customHeight="1" x14ac:dyDescent="0.15">
      <c r="A15" s="250"/>
      <c r="B15" s="246"/>
      <c r="C15" s="246"/>
      <c r="D15" s="246"/>
      <c r="E15" s="246"/>
      <c r="F15" s="246"/>
      <c r="G15" s="1136" t="s">
        <v>494</v>
      </c>
      <c r="H15" s="1137"/>
      <c r="I15" s="1137"/>
      <c r="J15" s="1138"/>
      <c r="K15" s="269">
        <v>139009</v>
      </c>
      <c r="L15" s="270">
        <v>3944</v>
      </c>
      <c r="M15" s="271">
        <v>2094</v>
      </c>
      <c r="N15" s="272">
        <v>88.3</v>
      </c>
    </row>
    <row r="16" spans="1:16" x14ac:dyDescent="0.15">
      <c r="A16" s="250"/>
      <c r="B16" s="246"/>
      <c r="C16" s="246"/>
      <c r="D16" s="246"/>
      <c r="E16" s="246"/>
      <c r="F16" s="246"/>
      <c r="G16" s="1139" t="s">
        <v>495</v>
      </c>
      <c r="H16" s="1140"/>
      <c r="I16" s="1140"/>
      <c r="J16" s="1141"/>
      <c r="K16" s="270">
        <v>-365779</v>
      </c>
      <c r="L16" s="270">
        <v>-10378</v>
      </c>
      <c r="M16" s="271">
        <v>-9674</v>
      </c>
      <c r="N16" s="272">
        <v>7.3</v>
      </c>
    </row>
    <row r="17" spans="1:16" x14ac:dyDescent="0.15">
      <c r="A17" s="250"/>
      <c r="B17" s="246"/>
      <c r="C17" s="246"/>
      <c r="D17" s="246"/>
      <c r="E17" s="246"/>
      <c r="F17" s="246"/>
      <c r="G17" s="1139" t="s">
        <v>169</v>
      </c>
      <c r="H17" s="1140"/>
      <c r="I17" s="1140"/>
      <c r="J17" s="1141"/>
      <c r="K17" s="270">
        <v>3941841</v>
      </c>
      <c r="L17" s="270">
        <v>111841</v>
      </c>
      <c r="M17" s="271">
        <v>102550</v>
      </c>
      <c r="N17" s="272">
        <v>9.1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496</v>
      </c>
      <c r="H19" s="246"/>
      <c r="I19" s="246"/>
      <c r="J19" s="246"/>
      <c r="K19" s="246"/>
      <c r="L19" s="246"/>
      <c r="M19" s="246"/>
      <c r="N19" s="246"/>
    </row>
    <row r="20" spans="1:16" x14ac:dyDescent="0.15">
      <c r="A20" s="250"/>
      <c r="B20" s="246"/>
      <c r="C20" s="246"/>
      <c r="D20" s="246"/>
      <c r="E20" s="246"/>
      <c r="F20" s="246"/>
      <c r="G20" s="274"/>
      <c r="H20" s="275"/>
      <c r="I20" s="275"/>
      <c r="J20" s="276"/>
      <c r="K20" s="277" t="s">
        <v>497</v>
      </c>
      <c r="L20" s="278" t="s">
        <v>498</v>
      </c>
      <c r="M20" s="279" t="s">
        <v>499</v>
      </c>
      <c r="N20" s="280"/>
    </row>
    <row r="21" spans="1:16" s="286" customFormat="1" x14ac:dyDescent="0.15">
      <c r="A21" s="281"/>
      <c r="B21" s="251"/>
      <c r="C21" s="251"/>
      <c r="D21" s="251"/>
      <c r="E21" s="251"/>
      <c r="F21" s="251"/>
      <c r="G21" s="1133" t="s">
        <v>500</v>
      </c>
      <c r="H21" s="1134"/>
      <c r="I21" s="1134"/>
      <c r="J21" s="1135"/>
      <c r="K21" s="282">
        <v>8.68</v>
      </c>
      <c r="L21" s="283">
        <v>9.9600000000000009</v>
      </c>
      <c r="M21" s="284">
        <v>-1.28</v>
      </c>
      <c r="N21" s="251"/>
      <c r="O21" s="285"/>
      <c r="P21" s="281"/>
    </row>
    <row r="22" spans="1:16" s="286" customFormat="1" x14ac:dyDescent="0.15">
      <c r="A22" s="281"/>
      <c r="B22" s="251"/>
      <c r="C22" s="251"/>
      <c r="D22" s="251"/>
      <c r="E22" s="251"/>
      <c r="F22" s="251"/>
      <c r="G22" s="1133" t="s">
        <v>501</v>
      </c>
      <c r="H22" s="1134"/>
      <c r="I22" s="1134"/>
      <c r="J22" s="1135"/>
      <c r="K22" s="287">
        <v>97.8</v>
      </c>
      <c r="L22" s="288">
        <v>97.8</v>
      </c>
      <c r="M22" s="289">
        <v>0</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504</v>
      </c>
      <c r="H29" s="251"/>
      <c r="I29" s="251"/>
      <c r="J29" s="251"/>
      <c r="K29" s="246"/>
      <c r="L29" s="246"/>
      <c r="M29" s="246"/>
      <c r="N29" s="246"/>
      <c r="O29" s="295"/>
    </row>
    <row r="30" spans="1:16" x14ac:dyDescent="0.15">
      <c r="A30" s="250"/>
      <c r="B30" s="246"/>
      <c r="C30" s="246"/>
      <c r="D30" s="246"/>
      <c r="E30" s="246"/>
      <c r="F30" s="246"/>
      <c r="G30" s="253"/>
      <c r="H30" s="254"/>
      <c r="I30" s="254"/>
      <c r="J30" s="255"/>
      <c r="K30" s="1122" t="s">
        <v>482</v>
      </c>
      <c r="L30" s="256"/>
      <c r="M30" s="257" t="s">
        <v>483</v>
      </c>
      <c r="N30" s="258"/>
    </row>
    <row r="31" spans="1:16" x14ac:dyDescent="0.15">
      <c r="A31" s="250"/>
      <c r="B31" s="246"/>
      <c r="C31" s="246"/>
      <c r="D31" s="246"/>
      <c r="E31" s="246"/>
      <c r="F31" s="246"/>
      <c r="G31" s="259"/>
      <c r="H31" s="260"/>
      <c r="I31" s="260"/>
      <c r="J31" s="261"/>
      <c r="K31" s="1123"/>
      <c r="L31" s="262" t="s">
        <v>484</v>
      </c>
      <c r="M31" s="263" t="s">
        <v>485</v>
      </c>
      <c r="N31" s="264" t="s">
        <v>486</v>
      </c>
    </row>
    <row r="32" spans="1:16" ht="27" customHeight="1" x14ac:dyDescent="0.15">
      <c r="A32" s="250"/>
      <c r="B32" s="246"/>
      <c r="C32" s="246"/>
      <c r="D32" s="246"/>
      <c r="E32" s="246"/>
      <c r="F32" s="246"/>
      <c r="G32" s="1124" t="s">
        <v>505</v>
      </c>
      <c r="H32" s="1125"/>
      <c r="I32" s="1125"/>
      <c r="J32" s="1126"/>
      <c r="K32" s="296">
        <v>2398521</v>
      </c>
      <c r="L32" s="296">
        <v>68053</v>
      </c>
      <c r="M32" s="297">
        <v>68120</v>
      </c>
      <c r="N32" s="298">
        <v>-0.1</v>
      </c>
    </row>
    <row r="33" spans="1:16" ht="13.5" customHeight="1" x14ac:dyDescent="0.15">
      <c r="A33" s="250"/>
      <c r="B33" s="246"/>
      <c r="C33" s="246"/>
      <c r="D33" s="246"/>
      <c r="E33" s="246"/>
      <c r="F33" s="246"/>
      <c r="G33" s="1124" t="s">
        <v>506</v>
      </c>
      <c r="H33" s="1125"/>
      <c r="I33" s="1125"/>
      <c r="J33" s="1126"/>
      <c r="K33" s="296" t="s">
        <v>492</v>
      </c>
      <c r="L33" s="296" t="s">
        <v>492</v>
      </c>
      <c r="M33" s="297" t="s">
        <v>492</v>
      </c>
      <c r="N33" s="298" t="s">
        <v>492</v>
      </c>
    </row>
    <row r="34" spans="1:16" ht="27" customHeight="1" x14ac:dyDescent="0.15">
      <c r="A34" s="250"/>
      <c r="B34" s="246"/>
      <c r="C34" s="246"/>
      <c r="D34" s="246"/>
      <c r="E34" s="246"/>
      <c r="F34" s="246"/>
      <c r="G34" s="1124" t="s">
        <v>507</v>
      </c>
      <c r="H34" s="1125"/>
      <c r="I34" s="1125"/>
      <c r="J34" s="1126"/>
      <c r="K34" s="296" t="s">
        <v>492</v>
      </c>
      <c r="L34" s="296" t="s">
        <v>492</v>
      </c>
      <c r="M34" s="297">
        <v>13</v>
      </c>
      <c r="N34" s="298" t="s">
        <v>492</v>
      </c>
    </row>
    <row r="35" spans="1:16" ht="27" customHeight="1" x14ac:dyDescent="0.15">
      <c r="A35" s="250"/>
      <c r="B35" s="246"/>
      <c r="C35" s="246"/>
      <c r="D35" s="246"/>
      <c r="E35" s="246"/>
      <c r="F35" s="246"/>
      <c r="G35" s="1124" t="s">
        <v>508</v>
      </c>
      <c r="H35" s="1125"/>
      <c r="I35" s="1125"/>
      <c r="J35" s="1126"/>
      <c r="K35" s="296">
        <v>1072085</v>
      </c>
      <c r="L35" s="296">
        <v>30418</v>
      </c>
      <c r="M35" s="297">
        <v>17609</v>
      </c>
      <c r="N35" s="298">
        <v>72.7</v>
      </c>
    </row>
    <row r="36" spans="1:16" ht="27" customHeight="1" x14ac:dyDescent="0.15">
      <c r="A36" s="250"/>
      <c r="B36" s="246"/>
      <c r="C36" s="246"/>
      <c r="D36" s="246"/>
      <c r="E36" s="246"/>
      <c r="F36" s="246"/>
      <c r="G36" s="1124" t="s">
        <v>509</v>
      </c>
      <c r="H36" s="1125"/>
      <c r="I36" s="1125"/>
      <c r="J36" s="1126"/>
      <c r="K36" s="296">
        <v>7259</v>
      </c>
      <c r="L36" s="296">
        <v>206</v>
      </c>
      <c r="M36" s="297">
        <v>2944</v>
      </c>
      <c r="N36" s="298">
        <v>-93</v>
      </c>
    </row>
    <row r="37" spans="1:16" ht="13.5" customHeight="1" x14ac:dyDescent="0.15">
      <c r="A37" s="250"/>
      <c r="B37" s="246"/>
      <c r="C37" s="246"/>
      <c r="D37" s="246"/>
      <c r="E37" s="246"/>
      <c r="F37" s="246"/>
      <c r="G37" s="1124" t="s">
        <v>510</v>
      </c>
      <c r="H37" s="1125"/>
      <c r="I37" s="1125"/>
      <c r="J37" s="1126"/>
      <c r="K37" s="296">
        <v>112043</v>
      </c>
      <c r="L37" s="296">
        <v>3179</v>
      </c>
      <c r="M37" s="297">
        <v>1200</v>
      </c>
      <c r="N37" s="298">
        <v>164.9</v>
      </c>
    </row>
    <row r="38" spans="1:16" ht="27" customHeight="1" x14ac:dyDescent="0.15">
      <c r="A38" s="250"/>
      <c r="B38" s="246"/>
      <c r="C38" s="246"/>
      <c r="D38" s="246"/>
      <c r="E38" s="246"/>
      <c r="F38" s="246"/>
      <c r="G38" s="1127" t="s">
        <v>511</v>
      </c>
      <c r="H38" s="1128"/>
      <c r="I38" s="1128"/>
      <c r="J38" s="1129"/>
      <c r="K38" s="299" t="s">
        <v>492</v>
      </c>
      <c r="L38" s="299" t="s">
        <v>492</v>
      </c>
      <c r="M38" s="300">
        <v>5</v>
      </c>
      <c r="N38" s="301" t="s">
        <v>492</v>
      </c>
      <c r="O38" s="295"/>
    </row>
    <row r="39" spans="1:16" x14ac:dyDescent="0.15">
      <c r="A39" s="250"/>
      <c r="B39" s="246"/>
      <c r="C39" s="246"/>
      <c r="D39" s="246"/>
      <c r="E39" s="246"/>
      <c r="F39" s="246"/>
      <c r="G39" s="1127" t="s">
        <v>512</v>
      </c>
      <c r="H39" s="1128"/>
      <c r="I39" s="1128"/>
      <c r="J39" s="1129"/>
      <c r="K39" s="302">
        <v>-448845</v>
      </c>
      <c r="L39" s="302">
        <v>-12735</v>
      </c>
      <c r="M39" s="303">
        <v>-3946</v>
      </c>
      <c r="N39" s="304">
        <v>222.7</v>
      </c>
      <c r="O39" s="295"/>
    </row>
    <row r="40" spans="1:16" ht="27" customHeight="1" x14ac:dyDescent="0.15">
      <c r="A40" s="250"/>
      <c r="B40" s="246"/>
      <c r="C40" s="246"/>
      <c r="D40" s="246"/>
      <c r="E40" s="246"/>
      <c r="F40" s="246"/>
      <c r="G40" s="1124" t="s">
        <v>513</v>
      </c>
      <c r="H40" s="1125"/>
      <c r="I40" s="1125"/>
      <c r="J40" s="1126"/>
      <c r="K40" s="302">
        <v>-2110681</v>
      </c>
      <c r="L40" s="302">
        <v>-59886</v>
      </c>
      <c r="M40" s="303">
        <v>-59158</v>
      </c>
      <c r="N40" s="304">
        <v>1.2</v>
      </c>
      <c r="O40" s="295"/>
    </row>
    <row r="41" spans="1:16" x14ac:dyDescent="0.15">
      <c r="A41" s="250"/>
      <c r="B41" s="246"/>
      <c r="C41" s="246"/>
      <c r="D41" s="246"/>
      <c r="E41" s="246"/>
      <c r="F41" s="246"/>
      <c r="G41" s="1130" t="s">
        <v>280</v>
      </c>
      <c r="H41" s="1131"/>
      <c r="I41" s="1131"/>
      <c r="J41" s="1132"/>
      <c r="K41" s="296">
        <v>1030382</v>
      </c>
      <c r="L41" s="302">
        <v>29235</v>
      </c>
      <c r="M41" s="303">
        <v>26787</v>
      </c>
      <c r="N41" s="304">
        <v>9.1</v>
      </c>
      <c r="O41" s="295"/>
    </row>
    <row r="42" spans="1:16" x14ac:dyDescent="0.15">
      <c r="A42" s="250"/>
      <c r="B42" s="246"/>
      <c r="C42" s="246"/>
      <c r="D42" s="246"/>
      <c r="E42" s="246"/>
      <c r="F42" s="246"/>
      <c r="G42" s="305" t="s">
        <v>514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516</v>
      </c>
      <c r="H48" s="310"/>
      <c r="I48" s="310"/>
      <c r="J48" s="310"/>
      <c r="K48" s="310"/>
      <c r="L48" s="310"/>
      <c r="M48" s="311"/>
      <c r="N48" s="310"/>
    </row>
    <row r="49" spans="1:14" ht="13.5" customHeight="1" x14ac:dyDescent="0.15">
      <c r="A49" s="250"/>
      <c r="B49" s="246"/>
      <c r="C49" s="246"/>
      <c r="D49" s="246"/>
      <c r="E49" s="246"/>
      <c r="F49" s="246"/>
      <c r="G49" s="312"/>
      <c r="H49" s="313"/>
      <c r="I49" s="1117" t="s">
        <v>482</v>
      </c>
      <c r="J49" s="1119" t="s">
        <v>517</v>
      </c>
      <c r="K49" s="1120"/>
      <c r="L49" s="1120"/>
      <c r="M49" s="1120"/>
      <c r="N49" s="1121"/>
    </row>
    <row r="50" spans="1:14" x14ac:dyDescent="0.15">
      <c r="A50" s="250"/>
      <c r="B50" s="246"/>
      <c r="C50" s="246"/>
      <c r="D50" s="246"/>
      <c r="E50" s="246"/>
      <c r="F50" s="246"/>
      <c r="G50" s="314"/>
      <c r="H50" s="315"/>
      <c r="I50" s="1118"/>
      <c r="J50" s="316" t="s">
        <v>518</v>
      </c>
      <c r="K50" s="317" t="s">
        <v>519</v>
      </c>
      <c r="L50" s="318" t="s">
        <v>520</v>
      </c>
      <c r="M50" s="319" t="s">
        <v>521</v>
      </c>
      <c r="N50" s="320" t="s">
        <v>522</v>
      </c>
    </row>
    <row r="51" spans="1:14" x14ac:dyDescent="0.15">
      <c r="A51" s="250"/>
      <c r="B51" s="246"/>
      <c r="C51" s="246"/>
      <c r="D51" s="246"/>
      <c r="E51" s="246"/>
      <c r="F51" s="246"/>
      <c r="G51" s="312" t="s">
        <v>523</v>
      </c>
      <c r="H51" s="313"/>
      <c r="I51" s="321">
        <v>4322176</v>
      </c>
      <c r="J51" s="322">
        <v>114467</v>
      </c>
      <c r="K51" s="323">
        <v>38.200000000000003</v>
      </c>
      <c r="L51" s="324">
        <v>75709</v>
      </c>
      <c r="M51" s="325">
        <v>12.7</v>
      </c>
      <c r="N51" s="326">
        <v>25.5</v>
      </c>
    </row>
    <row r="52" spans="1:14" x14ac:dyDescent="0.15">
      <c r="A52" s="250"/>
      <c r="B52" s="246"/>
      <c r="C52" s="246"/>
      <c r="D52" s="246"/>
      <c r="E52" s="246"/>
      <c r="F52" s="246"/>
      <c r="G52" s="327"/>
      <c r="H52" s="328" t="s">
        <v>524</v>
      </c>
      <c r="I52" s="329">
        <v>2511968</v>
      </c>
      <c r="J52" s="330">
        <v>66526</v>
      </c>
      <c r="K52" s="331">
        <v>22.9</v>
      </c>
      <c r="L52" s="332">
        <v>35212</v>
      </c>
      <c r="M52" s="333">
        <v>0</v>
      </c>
      <c r="N52" s="334">
        <v>22.9</v>
      </c>
    </row>
    <row r="53" spans="1:14" x14ac:dyDescent="0.15">
      <c r="A53" s="250"/>
      <c r="B53" s="246"/>
      <c r="C53" s="246"/>
      <c r="D53" s="246"/>
      <c r="E53" s="246"/>
      <c r="F53" s="246"/>
      <c r="G53" s="312" t="s">
        <v>525</v>
      </c>
      <c r="H53" s="313"/>
      <c r="I53" s="321">
        <v>1660324</v>
      </c>
      <c r="J53" s="322">
        <v>44417</v>
      </c>
      <c r="K53" s="323">
        <v>-61.2</v>
      </c>
      <c r="L53" s="324">
        <v>90961</v>
      </c>
      <c r="M53" s="325">
        <v>20.100000000000001</v>
      </c>
      <c r="N53" s="326">
        <v>-81.3</v>
      </c>
    </row>
    <row r="54" spans="1:14" x14ac:dyDescent="0.15">
      <c r="A54" s="250"/>
      <c r="B54" s="246"/>
      <c r="C54" s="246"/>
      <c r="D54" s="246"/>
      <c r="E54" s="246"/>
      <c r="F54" s="246"/>
      <c r="G54" s="327"/>
      <c r="H54" s="328" t="s">
        <v>524</v>
      </c>
      <c r="I54" s="329">
        <v>1318119</v>
      </c>
      <c r="J54" s="330">
        <v>35263</v>
      </c>
      <c r="K54" s="331">
        <v>-47</v>
      </c>
      <c r="L54" s="332">
        <v>37720</v>
      </c>
      <c r="M54" s="333">
        <v>7.1</v>
      </c>
      <c r="N54" s="334">
        <v>-54.1</v>
      </c>
    </row>
    <row r="55" spans="1:14" x14ac:dyDescent="0.15">
      <c r="A55" s="250"/>
      <c r="B55" s="246"/>
      <c r="C55" s="246"/>
      <c r="D55" s="246"/>
      <c r="E55" s="246"/>
      <c r="F55" s="246"/>
      <c r="G55" s="312" t="s">
        <v>526</v>
      </c>
      <c r="H55" s="313"/>
      <c r="I55" s="321">
        <v>2802156</v>
      </c>
      <c r="J55" s="322">
        <v>76332</v>
      </c>
      <c r="K55" s="323">
        <v>71.900000000000006</v>
      </c>
      <c r="L55" s="324">
        <v>106614</v>
      </c>
      <c r="M55" s="325">
        <v>17.2</v>
      </c>
      <c r="N55" s="326">
        <v>54.7</v>
      </c>
    </row>
    <row r="56" spans="1:14" x14ac:dyDescent="0.15">
      <c r="A56" s="250"/>
      <c r="B56" s="246"/>
      <c r="C56" s="246"/>
      <c r="D56" s="246"/>
      <c r="E56" s="246"/>
      <c r="F56" s="246"/>
      <c r="G56" s="327"/>
      <c r="H56" s="328" t="s">
        <v>524</v>
      </c>
      <c r="I56" s="329">
        <v>1442304</v>
      </c>
      <c r="J56" s="330">
        <v>39289</v>
      </c>
      <c r="K56" s="331">
        <v>11.4</v>
      </c>
      <c r="L56" s="332">
        <v>45545</v>
      </c>
      <c r="M56" s="333">
        <v>20.7</v>
      </c>
      <c r="N56" s="334">
        <v>-9.3000000000000007</v>
      </c>
    </row>
    <row r="57" spans="1:14" x14ac:dyDescent="0.15">
      <c r="A57" s="250"/>
      <c r="B57" s="246"/>
      <c r="C57" s="246"/>
      <c r="D57" s="246"/>
      <c r="E57" s="246"/>
      <c r="F57" s="246"/>
      <c r="G57" s="312" t="s">
        <v>527</v>
      </c>
      <c r="H57" s="313"/>
      <c r="I57" s="321">
        <v>2811559</v>
      </c>
      <c r="J57" s="322">
        <v>78249</v>
      </c>
      <c r="K57" s="323">
        <v>2.5</v>
      </c>
      <c r="L57" s="324">
        <v>85459</v>
      </c>
      <c r="M57" s="325">
        <v>-19.8</v>
      </c>
      <c r="N57" s="326">
        <v>22.3</v>
      </c>
    </row>
    <row r="58" spans="1:14" x14ac:dyDescent="0.15">
      <c r="A58" s="250"/>
      <c r="B58" s="246"/>
      <c r="C58" s="246"/>
      <c r="D58" s="246"/>
      <c r="E58" s="246"/>
      <c r="F58" s="246"/>
      <c r="G58" s="327"/>
      <c r="H58" s="328" t="s">
        <v>524</v>
      </c>
      <c r="I58" s="329">
        <v>1375901</v>
      </c>
      <c r="J58" s="330">
        <v>38293</v>
      </c>
      <c r="K58" s="331">
        <v>-2.5</v>
      </c>
      <c r="L58" s="332">
        <v>44378</v>
      </c>
      <c r="M58" s="333">
        <v>-2.6</v>
      </c>
      <c r="N58" s="334">
        <v>0.1</v>
      </c>
    </row>
    <row r="59" spans="1:14" x14ac:dyDescent="0.15">
      <c r="A59" s="250"/>
      <c r="B59" s="246"/>
      <c r="C59" s="246"/>
      <c r="D59" s="246"/>
      <c r="E59" s="246"/>
      <c r="F59" s="246"/>
      <c r="G59" s="312" t="s">
        <v>528</v>
      </c>
      <c r="H59" s="313"/>
      <c r="I59" s="321">
        <v>2525127</v>
      </c>
      <c r="J59" s="322">
        <v>71645</v>
      </c>
      <c r="K59" s="323">
        <v>-8.4</v>
      </c>
      <c r="L59" s="324">
        <v>83280</v>
      </c>
      <c r="M59" s="325">
        <v>-2.5</v>
      </c>
      <c r="N59" s="326">
        <v>-5.9</v>
      </c>
    </row>
    <row r="60" spans="1:14" x14ac:dyDescent="0.15">
      <c r="A60" s="250"/>
      <c r="B60" s="246"/>
      <c r="C60" s="246"/>
      <c r="D60" s="246"/>
      <c r="E60" s="246"/>
      <c r="F60" s="246"/>
      <c r="G60" s="327"/>
      <c r="H60" s="328" t="s">
        <v>524</v>
      </c>
      <c r="I60" s="335">
        <v>1419988</v>
      </c>
      <c r="J60" s="330">
        <v>40289</v>
      </c>
      <c r="K60" s="331">
        <v>5.2</v>
      </c>
      <c r="L60" s="332">
        <v>43123</v>
      </c>
      <c r="M60" s="333">
        <v>-2.8</v>
      </c>
      <c r="N60" s="334">
        <v>8</v>
      </c>
    </row>
    <row r="61" spans="1:14" x14ac:dyDescent="0.15">
      <c r="A61" s="250"/>
      <c r="B61" s="246"/>
      <c r="C61" s="246"/>
      <c r="D61" s="246"/>
      <c r="E61" s="246"/>
      <c r="F61" s="246"/>
      <c r="G61" s="312" t="s">
        <v>529</v>
      </c>
      <c r="H61" s="336"/>
      <c r="I61" s="337">
        <v>2824268</v>
      </c>
      <c r="J61" s="338">
        <v>77022</v>
      </c>
      <c r="K61" s="339">
        <v>8.6</v>
      </c>
      <c r="L61" s="340">
        <v>88405</v>
      </c>
      <c r="M61" s="341">
        <v>5.5</v>
      </c>
      <c r="N61" s="326">
        <v>3.1</v>
      </c>
    </row>
    <row r="62" spans="1:14" x14ac:dyDescent="0.15">
      <c r="A62" s="250"/>
      <c r="B62" s="246"/>
      <c r="C62" s="246"/>
      <c r="D62" s="246"/>
      <c r="E62" s="246"/>
      <c r="F62" s="246"/>
      <c r="G62" s="327"/>
      <c r="H62" s="328" t="s">
        <v>524</v>
      </c>
      <c r="I62" s="329">
        <v>1613656</v>
      </c>
      <c r="J62" s="330">
        <v>43932</v>
      </c>
      <c r="K62" s="331">
        <v>-2</v>
      </c>
      <c r="L62" s="332">
        <v>41196</v>
      </c>
      <c r="M62" s="333">
        <v>4.5</v>
      </c>
      <c r="N62" s="334">
        <v>-6.5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0" zoomScale="90" zoomScaleNormal="90" zoomScaleSheetLayoutView="55" workbookViewId="0">
      <selection activeCell="Z72" sqref="Z7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8" zoomScale="80" zoomScaleNormal="80" zoomScaleSheetLayoutView="55" workbookViewId="0">
      <selection activeCell="Z96" sqref="Z9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531</v>
      </c>
      <c r="G46" s="8" t="s">
        <v>532</v>
      </c>
      <c r="H46" s="8" t="s">
        <v>533</v>
      </c>
      <c r="I46" s="8" t="s">
        <v>534</v>
      </c>
      <c r="J46" s="9" t="s">
        <v>535</v>
      </c>
    </row>
    <row r="47" spans="2:10" ht="57.75" customHeight="1" x14ac:dyDescent="0.15">
      <c r="B47" s="10"/>
      <c r="C47" s="1142" t="s">
        <v>3</v>
      </c>
      <c r="D47" s="1142"/>
      <c r="E47" s="1143"/>
      <c r="F47" s="11">
        <v>22.59</v>
      </c>
      <c r="G47" s="12">
        <v>23.66</v>
      </c>
      <c r="H47" s="12">
        <v>25.35</v>
      </c>
      <c r="I47" s="12">
        <v>25.99</v>
      </c>
      <c r="J47" s="13">
        <v>23.12</v>
      </c>
    </row>
    <row r="48" spans="2:10" ht="57.75" customHeight="1" x14ac:dyDescent="0.15">
      <c r="B48" s="14"/>
      <c r="C48" s="1144" t="s">
        <v>4</v>
      </c>
      <c r="D48" s="1144"/>
      <c r="E48" s="1145"/>
      <c r="F48" s="15">
        <v>2.6</v>
      </c>
      <c r="G48" s="16">
        <v>3.15</v>
      </c>
      <c r="H48" s="16">
        <v>1.57</v>
      </c>
      <c r="I48" s="16">
        <v>0.64</v>
      </c>
      <c r="J48" s="17">
        <v>0.77</v>
      </c>
    </row>
    <row r="49" spans="2:10" ht="57.75" customHeight="1" thickBot="1" x14ac:dyDescent="0.2">
      <c r="B49" s="18"/>
      <c r="C49" s="1146" t="s">
        <v>5</v>
      </c>
      <c r="D49" s="1146"/>
      <c r="E49" s="1147"/>
      <c r="F49" s="19" t="s">
        <v>536</v>
      </c>
      <c r="G49" s="20">
        <v>1.9</v>
      </c>
      <c r="H49" s="20">
        <v>0.01</v>
      </c>
      <c r="I49" s="20" t="s">
        <v>537</v>
      </c>
      <c r="J49" s="21" t="s">
        <v>538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YWH1891</cp:lastModifiedBy>
  <cp:lastPrinted>2018-02-26T08:06:10Z</cp:lastPrinted>
  <dcterms:created xsi:type="dcterms:W3CDTF">2018-01-24T06:08:17Z</dcterms:created>
  <dcterms:modified xsi:type="dcterms:W3CDTF">2018-11-20T01:22:25Z</dcterms:modified>
</cp:coreProperties>
</file>