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AlgorithmName="SHA-512" workbookHashValue="clAmZIJBILLnN+AgC2c1M0zWF06VSqZJaC464OEBzroc+03azupf3YaYJTi6WRZdLN+BDPEM028leiHSUf0Mkg==" workbookSaltValue="lwxJJ2VbU+25JH0q9GzaCA==" workbookSpinCount="100000" lockStructure="1"/>
  <bookViews>
    <workbookView xWindow="240" yWindow="60" windowWidth="14940" windowHeight="7875"/>
  </bookViews>
  <sheets>
    <sheet name="法非適用_駐車場整備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DT7" i="5" l="1"/>
  <c r="DS7" i="5"/>
  <c r="LH32" i="4" s="1"/>
  <c r="DR7" i="5"/>
  <c r="KO32" i="4" s="1"/>
  <c r="DQ7" i="5"/>
  <c r="JV32" i="4" s="1"/>
  <c r="DP7" i="5"/>
  <c r="DO7" i="5"/>
  <c r="DN7" i="5"/>
  <c r="DM7" i="5"/>
  <c r="KO31" i="4" s="1"/>
  <c r="DL7" i="5"/>
  <c r="DK7" i="5"/>
  <c r="DI7" i="5"/>
  <c r="MI78" i="4" s="1"/>
  <c r="DH7" i="5"/>
  <c r="LT78" i="4" s="1"/>
  <c r="DG7" i="5"/>
  <c r="DF7" i="5"/>
  <c r="KP78" i="4" s="1"/>
  <c r="DE7" i="5"/>
  <c r="KA78" i="4" s="1"/>
  <c r="DD7" i="5"/>
  <c r="MI77" i="4" s="1"/>
  <c r="DC7" i="5"/>
  <c r="DB7" i="5"/>
  <c r="DA7" i="5"/>
  <c r="CZ7" i="5"/>
  <c r="KA77" i="4" s="1"/>
  <c r="CN7" i="5"/>
  <c r="CM7" i="5"/>
  <c r="CV67" i="4" s="1"/>
  <c r="BZ7" i="5"/>
  <c r="MA53" i="4" s="1"/>
  <c r="BY7" i="5"/>
  <c r="LH53" i="4" s="1"/>
  <c r="BX7" i="5"/>
  <c r="BW7" i="5"/>
  <c r="JV53" i="4" s="1"/>
  <c r="BV7" i="5"/>
  <c r="JC53" i="4" s="1"/>
  <c r="BU7" i="5"/>
  <c r="MA52" i="4" s="1"/>
  <c r="BT7" i="5"/>
  <c r="BS7" i="5"/>
  <c r="BR7" i="5"/>
  <c r="BQ7" i="5"/>
  <c r="JC52" i="4" s="1"/>
  <c r="BO7" i="5"/>
  <c r="BN7" i="5"/>
  <c r="BM7" i="5"/>
  <c r="FX53" i="4" s="1"/>
  <c r="BL7" i="5"/>
  <c r="FE53" i="4" s="1"/>
  <c r="BK7" i="5"/>
  <c r="BJ7" i="5"/>
  <c r="BI7" i="5"/>
  <c r="BH7" i="5"/>
  <c r="BG7" i="5"/>
  <c r="BF7" i="5"/>
  <c r="BD7" i="5"/>
  <c r="BC7" i="5"/>
  <c r="BZ53" i="4" s="1"/>
  <c r="BB7" i="5"/>
  <c r="BA7" i="5"/>
  <c r="AZ7" i="5"/>
  <c r="AY7" i="5"/>
  <c r="CS52" i="4" s="1"/>
  <c r="AX7" i="5"/>
  <c r="AW7" i="5"/>
  <c r="BG52" i="4" s="1"/>
  <c r="AV7" i="5"/>
  <c r="AN52" i="4" s="1"/>
  <c r="AU7" i="5"/>
  <c r="U52" i="4" s="1"/>
  <c r="AS7" i="5"/>
  <c r="AR7" i="5"/>
  <c r="AQ7" i="5"/>
  <c r="AP7" i="5"/>
  <c r="AO7" i="5"/>
  <c r="AN7" i="5"/>
  <c r="AM7" i="5"/>
  <c r="GQ31" i="4" s="1"/>
  <c r="AL7" i="5"/>
  <c r="FX31" i="4" s="1"/>
  <c r="AK7" i="5"/>
  <c r="AJ7" i="5"/>
  <c r="AH7" i="5"/>
  <c r="CS32" i="4" s="1"/>
  <c r="AG7" i="5"/>
  <c r="BZ32" i="4" s="1"/>
  <c r="AF7" i="5"/>
  <c r="AE7" i="5"/>
  <c r="AN32" i="4" s="1"/>
  <c r="AD7" i="5"/>
  <c r="U32" i="4" s="1"/>
  <c r="AC7" i="5"/>
  <c r="CS31" i="4" s="1"/>
  <c r="AB7" i="5"/>
  <c r="AA7" i="5"/>
  <c r="Z7" i="5"/>
  <c r="Y7" i="5"/>
  <c r="U31" i="4" s="1"/>
  <c r="X7" i="5"/>
  <c r="W7" i="5"/>
  <c r="V7" i="5"/>
  <c r="U7" i="5"/>
  <c r="LJ8" i="4" s="1"/>
  <c r="T7" i="5"/>
  <c r="S7" i="5"/>
  <c r="R7" i="5"/>
  <c r="DU10" i="4" s="1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LE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KO53" i="4"/>
  <c r="HJ53" i="4"/>
  <c r="GQ53" i="4"/>
  <c r="EL53" i="4"/>
  <c r="CS53" i="4"/>
  <c r="BG53" i="4"/>
  <c r="AN53" i="4"/>
  <c r="U53" i="4"/>
  <c r="LH52" i="4"/>
  <c r="KO52" i="4"/>
  <c r="JV52" i="4"/>
  <c r="HJ52" i="4"/>
  <c r="GQ52" i="4"/>
  <c r="FX52" i="4"/>
  <c r="FE52" i="4"/>
  <c r="EL52" i="4"/>
  <c r="BZ52" i="4"/>
  <c r="MA32" i="4"/>
  <c r="JC32" i="4"/>
  <c r="HJ32" i="4"/>
  <c r="GQ32" i="4"/>
  <c r="FX32" i="4"/>
  <c r="FE32" i="4"/>
  <c r="EL32" i="4"/>
  <c r="BG32" i="4"/>
  <c r="MA31" i="4"/>
  <c r="LH31" i="4"/>
  <c r="JV31" i="4"/>
  <c r="JC31" i="4"/>
  <c r="HJ31" i="4"/>
  <c r="FE31" i="4"/>
  <c r="EL31" i="4"/>
  <c r="BZ31" i="4"/>
  <c r="BG31" i="4"/>
  <c r="AN31" i="4"/>
  <c r="LJ10" i="4"/>
  <c r="JQ10" i="4"/>
  <c r="HX10" i="4"/>
  <c r="AQ10" i="4"/>
  <c r="B10" i="4"/>
  <c r="JQ8" i="4"/>
  <c r="HX8" i="4"/>
  <c r="DU8" i="4"/>
  <c r="CF8" i="4"/>
  <c r="AQ8" i="4"/>
  <c r="B8" i="4"/>
  <c r="B6" i="4"/>
  <c r="MI76" i="4" l="1"/>
  <c r="HJ51" i="4"/>
  <c r="MA30" i="4"/>
  <c r="BZ76" i="4"/>
  <c r="IT76" i="4"/>
  <c r="CS51" i="4"/>
  <c r="HJ30" i="4"/>
  <c r="CS30" i="4"/>
  <c r="MA51" i="4"/>
  <c r="C11" i="5"/>
  <c r="D11" i="5"/>
  <c r="E11" i="5"/>
  <c r="B11" i="5"/>
  <c r="BK76" i="4" l="1"/>
  <c r="LH51" i="4"/>
  <c r="BZ51" i="4"/>
  <c r="GQ30" i="4"/>
  <c r="BZ30" i="4"/>
  <c r="LT76" i="4"/>
  <c r="GQ51" i="4"/>
  <c r="LH30" i="4"/>
  <c r="IE76" i="4"/>
  <c r="FX30" i="4"/>
  <c r="BG30" i="4"/>
  <c r="LE76" i="4"/>
  <c r="HP76" i="4"/>
  <c r="BG51" i="4"/>
  <c r="AV76" i="4"/>
  <c r="KO51" i="4"/>
  <c r="FX51" i="4"/>
  <c r="KO30" i="4"/>
  <c r="KP76" i="4"/>
  <c r="FE51" i="4"/>
  <c r="HA76" i="4"/>
  <c r="AN51" i="4"/>
  <c r="FE30" i="4"/>
  <c r="JV51" i="4"/>
  <c r="AN30" i="4"/>
  <c r="AG76" i="4"/>
  <c r="JV30" i="4"/>
  <c r="R76" i="4"/>
  <c r="KA76" i="4"/>
  <c r="EL51" i="4"/>
  <c r="JC30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<sst xmlns="http://schemas.openxmlformats.org/spreadsheetml/2006/main" count="286" uniqueCount="135">
  <si>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</si>
  <si>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</si>
  <si>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</si>
  <si>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</si>
  <si>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</si>
  <si>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</si>
  <si>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</si>
  <si>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</si>
  <si>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</si>
  <si>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</si>
  <si>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</si>
  <si>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</si>
  <si>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</si>
  <si>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</si>
  <si>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</si>
  <si>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</si>
  <si>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</si>
  <si>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</si>
  <si>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</si>
  <si>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</si>
  <si>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</si>
  <si>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</si>
  <si>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</si>
  <si>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</si>
  <si>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</si>
  <si>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</si>
  <si>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</si>
  <si>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</si>
  <si>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</si>
  <si>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</si>
  <si>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</si>
  <si>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</si>
  <si>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</si>
  <si>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</si>
  <si>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</si>
  <si>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</si>
  <si>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</si>
  <si>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</si>
  <si>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</si>
  <si>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</si>
  <si>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</si>
  <si>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</si>
  <si>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</si>
  <si>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</si>
  <si>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</si>
  <si>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</si>
  <si>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</si>
  <si>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</si>
  <si>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</si>
  <si>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</si>
  <si>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</si>
  <si>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</si>
  <si>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</si>
  <si>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</si>
  <si>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</si>
  <si>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</si>
  <si>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</si>
  <si>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</si>
  <si>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</si>
  <si>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</si>
  <si>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</si>
  <si>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</si>
  <si>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</si>
  <si>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</si>
  <si>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</si>
  <si>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</si>
  <si>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</si>
  <si>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</si>
  <si>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</si>
  <si>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</si>
  <si>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</si>
  <si>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</si>
  <si>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</si>
  <si>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</si>
  <si>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</si>
  <si>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</si>
  <si>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</si>
  <si>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</si>
  <si>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</si>
  <si>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</si>
  <si>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</si>
  <si>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</si>
  <si>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</si>
  <si>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</si>
  <si>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</si>
  <si>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</si>
  <si>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</si>
  <si>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</si>
  <si>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</si>
  <si>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</si>
  <si>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</si>
  <si>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</si>
  <si>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</si>
  <si>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</si>
  <si>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</si>
  <si>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</si>
  <si>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</si>
  <si>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</si>
  <si>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</si>
  <si>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</si>
  <si>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</si>
  <si>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</si>
  <si>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</si>
  <si>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</si>
  <si>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</si>
  <si>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</si>
  <si>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</si>
  <si>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</si>
  <si>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</si>
  <si>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</si>
  <si>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</si>
  <si>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</si>
  <si>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</si>
  <si>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愛媛県　八幡浜市</t>
  </si>
  <si>
    <t>駅前駐車場</t>
  </si>
  <si>
    <t>法非適用</t>
  </si>
  <si>
    <t>駐車場整備事業</t>
  </si>
  <si>
    <t>-</t>
  </si>
  <si>
    <t>Ａ３Ｂ１</t>
  </si>
  <si>
    <t>該当数値なし</t>
  </si>
  <si>
    <t>その他駐車場</t>
  </si>
  <si>
    <t>広場式</t>
  </si>
  <si>
    <t>駅</t>
  </si>
  <si>
    <t>無</t>
  </si>
  <si>
    <t>代行制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</si>
  <si>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</si>
  <si>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</si>
  <si>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</si>
  <si>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</si>
  <si>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</si>
  <si>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非設置</t>
    <rPh sb="0" eb="1">
      <t>ヒ</t>
    </rPh>
    <rPh sb="1" eb="3">
      <t>セッチ</t>
    </rPh>
    <phoneticPr fontId="6"/>
  </si>
  <si>
    <t>①収益的収支比率
類似施設平均値を大きく下回っている。主な支出は指定管理料であり、５年ごとに見直しをしている。
④売上高ＧＯＰ
⑤ＥＢＩＴＤＡ
売上高ＧＯＰ比率については、類似施設平均値を下回ってはいるが、大きな差はない。また、平成２８年度については、駅前広場の改修工事により、２ヶ月半ほど閉鎖していたため、本来であれば平成２７年度と同等程度の利益性があったと思われる。ＥＢＩＴＤＡが平均値を大幅に下回っているのは、収容台数が１１台と、小規模な駐車場であり、利益そのものの額が小さいことが原因として挙げられる。</t>
    <phoneticPr fontId="6"/>
  </si>
  <si>
    <t xml:space="preserve">⑧設備投資見込額
平面駐車場であり、大きな改修等、新たな設備投資については見込んでいない。
</t>
    <phoneticPr fontId="6"/>
  </si>
  <si>
    <t>⑪稼働率
平成２４年度からほぼ横ばいであるが、類似施設平均値を大きく下回っている。同じくらいの規模で、市営の時間貸し駐車場（中央駐車場、新町角駐車場）と比較しても、値は３分の１以下である。中心市街地から少し離れた駅前に位置していることが、稼働率が低い原因と考える。</t>
    <phoneticPr fontId="6"/>
  </si>
  <si>
    <t>収入について、中心市街地にある、同じ形態の駐車場と比べると少ないが、駅前広場の改修工事での封鎖等を除いて考えると、横ばいで推移している。指定管理制度を導入しているため、主な支出はその管理料である。平面駐車場であり、今後大きな改修等を行う予定はない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</si>
</sst>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1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10" fillId="2" borderId="5" xfId="1" applyFon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170.5</c:v>
                </c:pt>
                <c:pt idx="1">
                  <c:v>136.1</c:v>
                </c:pt>
                <c:pt idx="2">
                  <c:v>183.4</c:v>
                </c:pt>
                <c:pt idx="3">
                  <c:v>196.7</c:v>
                </c:pt>
                <c:pt idx="4">
                  <c:v>166.1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04672"/>
        <c:axId val="90967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393.6</c:v>
                </c:pt>
                <c:pt idx="1">
                  <c:v>407.1</c:v>
                </c:pt>
                <c:pt idx="2">
                  <c:v>375.5</c:v>
                </c:pt>
                <c:pt idx="3">
                  <c:v>441.2</c:v>
                </c:pt>
                <c:pt idx="4">
                  <c:v>368.2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04672"/>
        <c:axId val="90967040"/>
      </c:lineChart>
      <c:dateAx>
        <c:axId val="47004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967040"/>
        <c:crosses val="autoZero"/>
        <c:auto val="1"/>
        <c:lblOffset val="100"/>
        <c:baseTimeUnit val="years"/>
      </c:dateAx>
      <c:valAx>
        <c:axId val="90967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70046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565248"/>
        <c:axId val="110686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123.1</c:v>
                </c:pt>
                <c:pt idx="1">
                  <c:v>92.3</c:v>
                </c:pt>
                <c:pt idx="2">
                  <c:v>85.4</c:v>
                </c:pt>
                <c:pt idx="3">
                  <c:v>76.3</c:v>
                </c:pt>
                <c:pt idx="4">
                  <c:v>64.099999999999994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565248"/>
        <c:axId val="110686208"/>
      </c:lineChart>
      <c:dateAx>
        <c:axId val="110565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686208"/>
        <c:crosses val="autoZero"/>
        <c:auto val="1"/>
        <c:lblOffset val="100"/>
        <c:baseTimeUnit val="years"/>
      </c:dateAx>
      <c:valAx>
        <c:axId val="110686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05652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63680"/>
        <c:axId val="44269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63680"/>
        <c:axId val="44269952"/>
      </c:lineChart>
      <c:dateAx>
        <c:axId val="44263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269952"/>
        <c:crosses val="autoZero"/>
        <c:auto val="1"/>
        <c:lblOffset val="100"/>
        <c:baseTimeUnit val="years"/>
      </c:dateAx>
      <c:valAx>
        <c:axId val="44269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2636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88576"/>
        <c:axId val="4472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88576"/>
        <c:axId val="44728320"/>
      </c:lineChart>
      <c:dateAx>
        <c:axId val="44488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28320"/>
        <c:crosses val="autoZero"/>
        <c:auto val="1"/>
        <c:lblOffset val="100"/>
        <c:baseTimeUnit val="years"/>
      </c:dateAx>
      <c:valAx>
        <c:axId val="4472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4885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58528"/>
        <c:axId val="44760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11.4</c:v>
                </c:pt>
                <c:pt idx="1">
                  <c:v>11</c:v>
                </c:pt>
                <c:pt idx="2">
                  <c:v>7.8</c:v>
                </c:pt>
                <c:pt idx="3">
                  <c:v>6.7</c:v>
                </c:pt>
                <c:pt idx="4">
                  <c:v>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58528"/>
        <c:axId val="44760448"/>
      </c:lineChart>
      <c:dateAx>
        <c:axId val="447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60448"/>
        <c:crosses val="autoZero"/>
        <c:auto val="1"/>
        <c:lblOffset val="100"/>
        <c:baseTimeUnit val="years"/>
      </c:dateAx>
      <c:valAx>
        <c:axId val="44760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7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15488"/>
        <c:axId val="44817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105</c:v>
                </c:pt>
                <c:pt idx="1">
                  <c:v>61</c:v>
                </c:pt>
                <c:pt idx="2">
                  <c:v>40</c:v>
                </c:pt>
                <c:pt idx="3">
                  <c:v>27</c:v>
                </c:pt>
                <c:pt idx="4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15488"/>
        <c:axId val="44817408"/>
      </c:lineChart>
      <c:dateAx>
        <c:axId val="44815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817408"/>
        <c:crosses val="autoZero"/>
        <c:auto val="1"/>
        <c:lblOffset val="100"/>
        <c:baseTimeUnit val="years"/>
      </c:dateAx>
      <c:valAx>
        <c:axId val="44817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4815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45.5</c:v>
                </c:pt>
                <c:pt idx="1">
                  <c:v>45.5</c:v>
                </c:pt>
                <c:pt idx="2">
                  <c:v>54.5</c:v>
                </c:pt>
                <c:pt idx="3">
                  <c:v>54.5</c:v>
                </c:pt>
                <c:pt idx="4">
                  <c:v>54.5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51968"/>
        <c:axId val="44853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230</c:v>
                </c:pt>
                <c:pt idx="1">
                  <c:v>244.3</c:v>
                </c:pt>
                <c:pt idx="2">
                  <c:v>238.1</c:v>
                </c:pt>
                <c:pt idx="3">
                  <c:v>261.8</c:v>
                </c:pt>
                <c:pt idx="4">
                  <c:v>268.7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51968"/>
        <c:axId val="44853888"/>
      </c:lineChart>
      <c:dateAx>
        <c:axId val="44851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853888"/>
        <c:crosses val="autoZero"/>
        <c:auto val="1"/>
        <c:lblOffset val="100"/>
        <c:baseTimeUnit val="years"/>
      </c:dateAx>
      <c:valAx>
        <c:axId val="44853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8519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41.3</c:v>
                </c:pt>
                <c:pt idx="1">
                  <c:v>26.5</c:v>
                </c:pt>
                <c:pt idx="2">
                  <c:v>45.5</c:v>
                </c:pt>
                <c:pt idx="3">
                  <c:v>49.2</c:v>
                </c:pt>
                <c:pt idx="4">
                  <c:v>39.799999999999997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23616"/>
        <c:axId val="45025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51.9</c:v>
                </c:pt>
                <c:pt idx="1">
                  <c:v>59.2</c:v>
                </c:pt>
                <c:pt idx="2">
                  <c:v>64.5</c:v>
                </c:pt>
                <c:pt idx="3">
                  <c:v>60</c:v>
                </c:pt>
                <c:pt idx="4">
                  <c:v>52.8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23616"/>
        <c:axId val="45025536"/>
      </c:lineChart>
      <c:dateAx>
        <c:axId val="45023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025536"/>
        <c:crosses val="autoZero"/>
        <c:auto val="1"/>
        <c:lblOffset val="100"/>
        <c:baseTimeUnit val="years"/>
      </c:dateAx>
      <c:valAx>
        <c:axId val="45025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5023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372</c:v>
                </c:pt>
                <c:pt idx="1">
                  <c:v>212</c:v>
                </c:pt>
                <c:pt idx="2">
                  <c:v>498</c:v>
                </c:pt>
                <c:pt idx="3">
                  <c:v>534</c:v>
                </c:pt>
                <c:pt idx="4">
                  <c:v>326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47808"/>
        <c:axId val="4504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6188</c:v>
                </c:pt>
                <c:pt idx="1">
                  <c:v>7011</c:v>
                </c:pt>
                <c:pt idx="2">
                  <c:v>7612</c:v>
                </c:pt>
                <c:pt idx="3">
                  <c:v>7104</c:v>
                </c:pt>
                <c:pt idx="4">
                  <c:v>7407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47808"/>
        <c:axId val="45049728"/>
      </c:lineChart>
      <c:dateAx>
        <c:axId val="45047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049728"/>
        <c:crosses val="autoZero"/>
        <c:auto val="1"/>
        <c:lblOffset val="100"/>
        <c:baseTimeUnit val="years"/>
      </c:dateAx>
      <c:valAx>
        <c:axId val="4504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50478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J37" zoomScale="70" zoomScaleNormal="70" zoomScaleSheetLayoutView="70" workbookViewId="0">
      <selection activeCell="ND49" sqref="ND49:NR64"/>
    </sheetView>
  </sheetViews>
  <sheetFormatPr defaultColWidth="2.625" defaultRowHeight="13.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138" t="str">
        <f>データ!H6&amp;"　"&amp;データ!I6</f>
        <v>愛媛県八幡浜市　駅前駐車場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130" t="s">
        <v>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2"/>
      <c r="AQ7" s="130" t="s">
        <v>2</v>
      </c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2"/>
      <c r="CF7" s="130" t="s">
        <v>3</v>
      </c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2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3" t="s">
        <v>5</v>
      </c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133" t="s">
        <v>6</v>
      </c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 t="s">
        <v>7</v>
      </c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 t="s">
        <v>8</v>
      </c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34" t="s">
        <v>130</v>
      </c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124" t="str">
        <f>データ!S7</f>
        <v>駅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384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4"/>
      <c r="ND8" s="128" t="s">
        <v>10</v>
      </c>
      <c r="NE8" s="129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130" t="s">
        <v>12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2"/>
      <c r="AQ9" s="130" t="s">
        <v>13</v>
      </c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2"/>
      <c r="CF9" s="130" t="s">
        <v>14</v>
      </c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2"/>
      <c r="DU9" s="133" t="s">
        <v>15</v>
      </c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133" t="s">
        <v>16</v>
      </c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 t="s">
        <v>17</v>
      </c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 t="s">
        <v>18</v>
      </c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4"/>
      <c r="ND9" s="135" t="s">
        <v>19</v>
      </c>
      <c r="NE9" s="136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117" t="str">
        <f>データ!O7</f>
        <v>該当数値なし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9"/>
      <c r="AQ10" s="120" t="str">
        <f>データ!P7</f>
        <v>その他駐車場</v>
      </c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2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24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123">
        <f>データ!V7</f>
        <v>11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100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代行制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16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26" t="s">
        <v>23</v>
      </c>
      <c r="NE11" s="126"/>
      <c r="NF11" s="126"/>
      <c r="NG11" s="126"/>
      <c r="NH11" s="126"/>
      <c r="NI11" s="126"/>
      <c r="NJ11" s="126"/>
      <c r="NK11" s="126"/>
      <c r="NL11" s="126"/>
      <c r="NM11" s="126"/>
      <c r="NN11" s="126"/>
      <c r="NO11" s="126"/>
      <c r="NP11" s="126"/>
      <c r="NQ11" s="126"/>
      <c r="NR11" s="126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26"/>
      <c r="NE12" s="126"/>
      <c r="NF12" s="126"/>
      <c r="NG12" s="126"/>
      <c r="NH12" s="126"/>
      <c r="NI12" s="126"/>
      <c r="NJ12" s="126"/>
      <c r="NK12" s="126"/>
      <c r="NL12" s="126"/>
      <c r="NM12" s="126"/>
      <c r="NN12" s="126"/>
      <c r="NO12" s="126"/>
      <c r="NP12" s="126"/>
      <c r="NQ12" s="126"/>
      <c r="NR12" s="126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7"/>
      <c r="NE13" s="127"/>
      <c r="NF13" s="127"/>
      <c r="NG13" s="127"/>
      <c r="NH13" s="127"/>
      <c r="NI13" s="127"/>
      <c r="NJ13" s="127"/>
      <c r="NK13" s="127"/>
      <c r="NL13" s="127"/>
      <c r="NM13" s="127"/>
      <c r="NN13" s="127"/>
      <c r="NO13" s="127"/>
      <c r="NP13" s="127"/>
      <c r="NQ13" s="127"/>
      <c r="NR13" s="127"/>
    </row>
    <row r="14" spans="1:382" ht="13.5" customHeight="1">
      <c r="A14" s="19"/>
      <c r="B14" s="7"/>
      <c r="C14" s="8"/>
      <c r="D14" s="8"/>
      <c r="E14" s="8"/>
      <c r="F14" s="8"/>
      <c r="G14" s="8"/>
      <c r="H14" s="86" t="s">
        <v>24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86" t="s">
        <v>25</v>
      </c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"/>
      <c r="MX14" s="8"/>
      <c r="MY14" s="8"/>
      <c r="MZ14" s="8"/>
      <c r="NA14" s="8"/>
      <c r="NB14" s="9"/>
      <c r="NC14" s="2"/>
      <c r="ND14" s="89" t="s">
        <v>26</v>
      </c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1"/>
    </row>
    <row r="15" spans="1:382" ht="13.5" customHeight="1">
      <c r="A15" s="2"/>
      <c r="B15" s="20"/>
      <c r="C15" s="21"/>
      <c r="D15" s="21"/>
      <c r="E15" s="21"/>
      <c r="F15" s="21"/>
      <c r="G15" s="21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21"/>
      <c r="MX15" s="21"/>
      <c r="MY15" s="21"/>
      <c r="MZ15" s="21"/>
      <c r="NA15" s="21"/>
      <c r="NB15" s="22"/>
      <c r="NC15" s="2"/>
      <c r="ND15" s="92" t="s">
        <v>131</v>
      </c>
      <c r="NE15" s="93"/>
      <c r="NF15" s="93"/>
      <c r="NG15" s="93"/>
      <c r="NH15" s="93"/>
      <c r="NI15" s="93"/>
      <c r="NJ15" s="93"/>
      <c r="NK15" s="93"/>
      <c r="NL15" s="93"/>
      <c r="NM15" s="93"/>
      <c r="NN15" s="93"/>
      <c r="NO15" s="93"/>
      <c r="NP15" s="93"/>
      <c r="NQ15" s="93"/>
      <c r="NR15" s="94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92"/>
      <c r="NE16" s="93"/>
      <c r="NF16" s="93"/>
      <c r="NG16" s="93"/>
      <c r="NH16" s="93"/>
      <c r="NI16" s="93"/>
      <c r="NJ16" s="93"/>
      <c r="NK16" s="93"/>
      <c r="NL16" s="93"/>
      <c r="NM16" s="93"/>
      <c r="NN16" s="93"/>
      <c r="NO16" s="93"/>
      <c r="NP16" s="93"/>
      <c r="NQ16" s="93"/>
      <c r="NR16" s="94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92"/>
      <c r="NE17" s="93"/>
      <c r="NF17" s="93"/>
      <c r="NG17" s="93"/>
      <c r="NH17" s="93"/>
      <c r="NI17" s="93"/>
      <c r="NJ17" s="93"/>
      <c r="NK17" s="93"/>
      <c r="NL17" s="93"/>
      <c r="NM17" s="93"/>
      <c r="NN17" s="93"/>
      <c r="NO17" s="93"/>
      <c r="NP17" s="93"/>
      <c r="NQ17" s="93"/>
      <c r="NR17" s="94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92"/>
      <c r="NE18" s="93"/>
      <c r="NF18" s="93"/>
      <c r="NG18" s="93"/>
      <c r="NH18" s="93"/>
      <c r="NI18" s="93"/>
      <c r="NJ18" s="93"/>
      <c r="NK18" s="93"/>
      <c r="NL18" s="93"/>
      <c r="NM18" s="93"/>
      <c r="NN18" s="93"/>
      <c r="NO18" s="93"/>
      <c r="NP18" s="93"/>
      <c r="NQ18" s="93"/>
      <c r="NR18" s="94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92"/>
      <c r="NE19" s="93"/>
      <c r="NF19" s="93"/>
      <c r="NG19" s="93"/>
      <c r="NH19" s="93"/>
      <c r="NI19" s="93"/>
      <c r="NJ19" s="93"/>
      <c r="NK19" s="93"/>
      <c r="NL19" s="93"/>
      <c r="NM19" s="93"/>
      <c r="NN19" s="93"/>
      <c r="NO19" s="93"/>
      <c r="NP19" s="93"/>
      <c r="NQ19" s="93"/>
      <c r="NR19" s="94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92"/>
      <c r="NE20" s="93"/>
      <c r="NF20" s="93"/>
      <c r="NG20" s="93"/>
      <c r="NH20" s="93"/>
      <c r="NI20" s="93"/>
      <c r="NJ20" s="93"/>
      <c r="NK20" s="93"/>
      <c r="NL20" s="93"/>
      <c r="NM20" s="93"/>
      <c r="NN20" s="93"/>
      <c r="NO20" s="93"/>
      <c r="NP20" s="93"/>
      <c r="NQ20" s="93"/>
      <c r="NR20" s="94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92"/>
      <c r="NE21" s="93"/>
      <c r="NF21" s="93"/>
      <c r="NG21" s="93"/>
      <c r="NH21" s="93"/>
      <c r="NI21" s="93"/>
      <c r="NJ21" s="93"/>
      <c r="NK21" s="93"/>
      <c r="NL21" s="93"/>
      <c r="NM21" s="93"/>
      <c r="NN21" s="93"/>
      <c r="NO21" s="93"/>
      <c r="NP21" s="93"/>
      <c r="NQ21" s="93"/>
      <c r="NR21" s="94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92"/>
      <c r="NE22" s="93"/>
      <c r="NF22" s="93"/>
      <c r="NG22" s="93"/>
      <c r="NH22" s="93"/>
      <c r="NI22" s="93"/>
      <c r="NJ22" s="93"/>
      <c r="NK22" s="93"/>
      <c r="NL22" s="93"/>
      <c r="NM22" s="93"/>
      <c r="NN22" s="93"/>
      <c r="NO22" s="93"/>
      <c r="NP22" s="93"/>
      <c r="NQ22" s="93"/>
      <c r="NR22" s="94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92"/>
      <c r="NE23" s="93"/>
      <c r="NF23" s="93"/>
      <c r="NG23" s="93"/>
      <c r="NH23" s="93"/>
      <c r="NI23" s="93"/>
      <c r="NJ23" s="93"/>
      <c r="NK23" s="93"/>
      <c r="NL23" s="93"/>
      <c r="NM23" s="93"/>
      <c r="NN23" s="93"/>
      <c r="NO23" s="93"/>
      <c r="NP23" s="93"/>
      <c r="NQ23" s="93"/>
      <c r="NR23" s="94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92"/>
      <c r="NE24" s="93"/>
      <c r="NF24" s="93"/>
      <c r="NG24" s="93"/>
      <c r="NH24" s="93"/>
      <c r="NI24" s="93"/>
      <c r="NJ24" s="93"/>
      <c r="NK24" s="93"/>
      <c r="NL24" s="93"/>
      <c r="NM24" s="93"/>
      <c r="NN24" s="93"/>
      <c r="NO24" s="93"/>
      <c r="NP24" s="93"/>
      <c r="NQ24" s="93"/>
      <c r="NR24" s="94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92"/>
      <c r="NE25" s="93"/>
      <c r="NF25" s="93"/>
      <c r="NG25" s="93"/>
      <c r="NH25" s="93"/>
      <c r="NI25" s="93"/>
      <c r="NJ25" s="93"/>
      <c r="NK25" s="93"/>
      <c r="NL25" s="93"/>
      <c r="NM25" s="93"/>
      <c r="NN25" s="93"/>
      <c r="NO25" s="93"/>
      <c r="NP25" s="93"/>
      <c r="NQ25" s="93"/>
      <c r="NR25" s="94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92"/>
      <c r="NE26" s="93"/>
      <c r="NF26" s="93"/>
      <c r="NG26" s="93"/>
      <c r="NH26" s="93"/>
      <c r="NI26" s="93"/>
      <c r="NJ26" s="93"/>
      <c r="NK26" s="93"/>
      <c r="NL26" s="93"/>
      <c r="NM26" s="93"/>
      <c r="NN26" s="93"/>
      <c r="NO26" s="93"/>
      <c r="NP26" s="93"/>
      <c r="NQ26" s="93"/>
      <c r="NR26" s="94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92"/>
      <c r="NE27" s="93"/>
      <c r="NF27" s="93"/>
      <c r="NG27" s="93"/>
      <c r="NH27" s="93"/>
      <c r="NI27" s="93"/>
      <c r="NJ27" s="93"/>
      <c r="NK27" s="93"/>
      <c r="NL27" s="93"/>
      <c r="NM27" s="93"/>
      <c r="NN27" s="93"/>
      <c r="NO27" s="93"/>
      <c r="NP27" s="93"/>
      <c r="NQ27" s="93"/>
      <c r="NR27" s="94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92"/>
      <c r="NE28" s="93"/>
      <c r="NF28" s="93"/>
      <c r="NG28" s="93"/>
      <c r="NH28" s="93"/>
      <c r="NI28" s="93"/>
      <c r="NJ28" s="93"/>
      <c r="NK28" s="93"/>
      <c r="NL28" s="93"/>
      <c r="NM28" s="93"/>
      <c r="NN28" s="93"/>
      <c r="NO28" s="93"/>
      <c r="NP28" s="93"/>
      <c r="NQ28" s="93"/>
      <c r="NR28" s="94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92"/>
      <c r="NE29" s="93"/>
      <c r="NF29" s="93"/>
      <c r="NG29" s="93"/>
      <c r="NH29" s="93"/>
      <c r="NI29" s="93"/>
      <c r="NJ29" s="93"/>
      <c r="NK29" s="93"/>
      <c r="NL29" s="93"/>
      <c r="NM29" s="93"/>
      <c r="NN29" s="93"/>
      <c r="NO29" s="93"/>
      <c r="NP29" s="93"/>
      <c r="NQ29" s="93"/>
      <c r="NR29" s="94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5">
        <f>データ!$B$11</f>
        <v>40909</v>
      </c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>
        <f>データ!$C$11</f>
        <v>41275</v>
      </c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>
        <f>データ!$D$11</f>
        <v>41640</v>
      </c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>
        <f>データ!$E$11</f>
        <v>42005</v>
      </c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>
        <f>データ!$F$11</f>
        <v>42370</v>
      </c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5">
        <f>データ!$B$11</f>
        <v>40909</v>
      </c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>
        <f>データ!$C$11</f>
        <v>41275</v>
      </c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>
        <f>データ!$D$11</f>
        <v>41640</v>
      </c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>
        <f>データ!$E$11</f>
        <v>42005</v>
      </c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>
        <f>データ!$F$11</f>
        <v>42370</v>
      </c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5">
        <f>データ!$B$11</f>
        <v>40909</v>
      </c>
      <c r="JD30" s="115"/>
      <c r="JE30" s="115"/>
      <c r="JF30" s="115"/>
      <c r="JG30" s="115"/>
      <c r="JH30" s="115"/>
      <c r="JI30" s="115"/>
      <c r="JJ30" s="115"/>
      <c r="JK30" s="115"/>
      <c r="JL30" s="115"/>
      <c r="JM30" s="115"/>
      <c r="JN30" s="115"/>
      <c r="JO30" s="115"/>
      <c r="JP30" s="115"/>
      <c r="JQ30" s="115"/>
      <c r="JR30" s="115"/>
      <c r="JS30" s="115"/>
      <c r="JT30" s="115"/>
      <c r="JU30" s="115"/>
      <c r="JV30" s="115">
        <f>データ!$C$11</f>
        <v>41275</v>
      </c>
      <c r="JW30" s="115"/>
      <c r="JX30" s="115"/>
      <c r="JY30" s="115"/>
      <c r="JZ30" s="115"/>
      <c r="KA30" s="115"/>
      <c r="KB30" s="115"/>
      <c r="KC30" s="115"/>
      <c r="KD30" s="115"/>
      <c r="KE30" s="115"/>
      <c r="KF30" s="115"/>
      <c r="KG30" s="115"/>
      <c r="KH30" s="115"/>
      <c r="KI30" s="115"/>
      <c r="KJ30" s="115"/>
      <c r="KK30" s="115"/>
      <c r="KL30" s="115"/>
      <c r="KM30" s="115"/>
      <c r="KN30" s="115"/>
      <c r="KO30" s="115">
        <f>データ!$D$11</f>
        <v>41640</v>
      </c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>
        <f>データ!$E$11</f>
        <v>42005</v>
      </c>
      <c r="LI30" s="115"/>
      <c r="LJ30" s="115"/>
      <c r="LK30" s="115"/>
      <c r="LL30" s="115"/>
      <c r="LM30" s="115"/>
      <c r="LN30" s="115"/>
      <c r="LO30" s="115"/>
      <c r="LP30" s="115"/>
      <c r="LQ30" s="115"/>
      <c r="LR30" s="115"/>
      <c r="LS30" s="115"/>
      <c r="LT30" s="115"/>
      <c r="LU30" s="115"/>
      <c r="LV30" s="115"/>
      <c r="LW30" s="115"/>
      <c r="LX30" s="115"/>
      <c r="LY30" s="115"/>
      <c r="LZ30" s="115"/>
      <c r="MA30" s="115">
        <f>データ!$F$11</f>
        <v>42370</v>
      </c>
      <c r="MB30" s="115"/>
      <c r="MC30" s="115"/>
      <c r="MD30" s="115"/>
      <c r="ME30" s="115"/>
      <c r="MF30" s="115"/>
      <c r="MG30" s="115"/>
      <c r="MH30" s="115"/>
      <c r="MI30" s="115"/>
      <c r="MJ30" s="115"/>
      <c r="MK30" s="115"/>
      <c r="ML30" s="115"/>
      <c r="MM30" s="115"/>
      <c r="MN30" s="115"/>
      <c r="MO30" s="115"/>
      <c r="MP30" s="115"/>
      <c r="MQ30" s="115"/>
      <c r="MR30" s="115"/>
      <c r="MS30" s="115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92"/>
      <c r="NE30" s="93"/>
      <c r="NF30" s="93"/>
      <c r="NG30" s="93"/>
      <c r="NH30" s="93"/>
      <c r="NI30" s="93"/>
      <c r="NJ30" s="93"/>
      <c r="NK30" s="93"/>
      <c r="NL30" s="93"/>
      <c r="NM30" s="93"/>
      <c r="NN30" s="93"/>
      <c r="NO30" s="93"/>
      <c r="NP30" s="93"/>
      <c r="NQ30" s="93"/>
      <c r="NR30" s="94"/>
    </row>
    <row r="31" spans="1:382" ht="13.5" customHeight="1">
      <c r="A31" s="2"/>
      <c r="B31" s="23"/>
      <c r="C31" s="5"/>
      <c r="D31" s="5"/>
      <c r="E31" s="5"/>
      <c r="F31" s="5"/>
      <c r="I31" s="29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1">
        <f>データ!Y7</f>
        <v>170.5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>
        <f>データ!Z7</f>
        <v>136.1</v>
      </c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>
        <f>データ!AA7</f>
        <v>183.4</v>
      </c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>
        <f>データ!AB7</f>
        <v>196.7</v>
      </c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>
        <f>データ!AC7</f>
        <v>166.1</v>
      </c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1">
        <f>データ!AJ7</f>
        <v>0</v>
      </c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>
        <f>データ!AK7</f>
        <v>0</v>
      </c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>
        <f>データ!AL7</f>
        <v>0</v>
      </c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>
        <f>データ!AM7</f>
        <v>0</v>
      </c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>
        <f>データ!AN7</f>
        <v>0</v>
      </c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81">
        <f>データ!DK7</f>
        <v>45.5</v>
      </c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3"/>
      <c r="JV31" s="81">
        <f>データ!DL7</f>
        <v>45.5</v>
      </c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3"/>
      <c r="KO31" s="81">
        <f>データ!DM7</f>
        <v>54.5</v>
      </c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3"/>
      <c r="LH31" s="81">
        <f>データ!DN7</f>
        <v>54.5</v>
      </c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3"/>
      <c r="MA31" s="81">
        <f>データ!DO7</f>
        <v>54.5</v>
      </c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3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89" t="s">
        <v>28</v>
      </c>
      <c r="NE31" s="90"/>
      <c r="NF31" s="90"/>
      <c r="NG31" s="90"/>
      <c r="NH31" s="90"/>
      <c r="NI31" s="90"/>
      <c r="NJ31" s="90"/>
      <c r="NK31" s="90"/>
      <c r="NL31" s="90"/>
      <c r="NM31" s="90"/>
      <c r="NN31" s="90"/>
      <c r="NO31" s="90"/>
      <c r="NP31" s="90"/>
      <c r="NQ31" s="90"/>
      <c r="NR31" s="91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1">
        <f>データ!AD7</f>
        <v>393.6</v>
      </c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>
        <f>データ!AE7</f>
        <v>407.1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>
        <f>データ!AF7</f>
        <v>375.5</v>
      </c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>
        <f>データ!AG7</f>
        <v>441.2</v>
      </c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>
        <f>データ!AH7</f>
        <v>368.2</v>
      </c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1">
        <f>データ!AO7</f>
        <v>11.4</v>
      </c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>
        <f>データ!AP7</f>
        <v>11</v>
      </c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>
        <f>データ!AQ7</f>
        <v>7.8</v>
      </c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>
        <f>データ!AR7</f>
        <v>6.7</v>
      </c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>
        <f>データ!AS7</f>
        <v>5.9</v>
      </c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81">
        <f>データ!DP7</f>
        <v>230</v>
      </c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3"/>
      <c r="JV32" s="81">
        <f>データ!DQ7</f>
        <v>244.3</v>
      </c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3"/>
      <c r="KO32" s="81">
        <f>データ!DR7</f>
        <v>238.1</v>
      </c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3"/>
      <c r="LH32" s="81">
        <f>データ!DS7</f>
        <v>261.8</v>
      </c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3"/>
      <c r="MA32" s="81">
        <f>データ!DT7</f>
        <v>268.7</v>
      </c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3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92" t="s">
        <v>132</v>
      </c>
      <c r="NE32" s="93"/>
      <c r="NF32" s="93"/>
      <c r="NG32" s="93"/>
      <c r="NH32" s="93"/>
      <c r="NI32" s="93"/>
      <c r="NJ32" s="93"/>
      <c r="NK32" s="93"/>
      <c r="NL32" s="93"/>
      <c r="NM32" s="93"/>
      <c r="NN32" s="93"/>
      <c r="NO32" s="93"/>
      <c r="NP32" s="93"/>
      <c r="NQ32" s="93"/>
      <c r="NR32" s="94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92"/>
      <c r="NE33" s="93"/>
      <c r="NF33" s="93"/>
      <c r="NG33" s="93"/>
      <c r="NH33" s="93"/>
      <c r="NI33" s="93"/>
      <c r="NJ33" s="93"/>
      <c r="NK33" s="93"/>
      <c r="NL33" s="93"/>
      <c r="NM33" s="93"/>
      <c r="NN33" s="93"/>
      <c r="NO33" s="93"/>
      <c r="NP33" s="93"/>
      <c r="NQ33" s="93"/>
      <c r="NR33" s="94"/>
    </row>
    <row r="34" spans="1:382" ht="13.5" customHeight="1">
      <c r="A34" s="2"/>
      <c r="B34" s="23"/>
      <c r="C34" s="25"/>
      <c r="D34" s="5"/>
      <c r="E34" s="5"/>
      <c r="F34" s="5"/>
      <c r="G34" s="5"/>
      <c r="H34" s="84" t="s">
        <v>30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25"/>
      <c r="DQ34" s="25"/>
      <c r="DR34" s="25"/>
      <c r="DS34" s="25"/>
      <c r="DT34" s="25"/>
      <c r="DU34" s="25"/>
      <c r="DV34" s="25"/>
      <c r="DW34" s="25"/>
      <c r="DX34" s="25"/>
      <c r="DY34" s="84" t="s">
        <v>31</v>
      </c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25"/>
      <c r="IH34" s="25"/>
      <c r="II34" s="25"/>
      <c r="IJ34" s="26"/>
      <c r="IK34" s="33"/>
      <c r="IL34" s="25"/>
      <c r="IM34" s="25"/>
      <c r="IN34" s="25"/>
      <c r="IO34" s="25"/>
      <c r="IP34" s="84" t="s">
        <v>32</v>
      </c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25"/>
      <c r="MX34" s="25"/>
      <c r="MY34" s="25"/>
      <c r="MZ34" s="25"/>
      <c r="NA34" s="25"/>
      <c r="NB34" s="26"/>
      <c r="NC34" s="2"/>
      <c r="ND34" s="92"/>
      <c r="NE34" s="93"/>
      <c r="NF34" s="93"/>
      <c r="NG34" s="93"/>
      <c r="NH34" s="93"/>
      <c r="NI34" s="93"/>
      <c r="NJ34" s="93"/>
      <c r="NK34" s="93"/>
      <c r="NL34" s="93"/>
      <c r="NM34" s="93"/>
      <c r="NN34" s="93"/>
      <c r="NO34" s="93"/>
      <c r="NP34" s="93"/>
      <c r="NQ34" s="93"/>
      <c r="NR34" s="94"/>
    </row>
    <row r="35" spans="1:382" ht="13.5" customHeight="1">
      <c r="A35" s="2"/>
      <c r="B35" s="23"/>
      <c r="C35" s="25"/>
      <c r="D35" s="5"/>
      <c r="E35" s="5"/>
      <c r="F35" s="5"/>
      <c r="G35" s="5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25"/>
      <c r="DQ35" s="25"/>
      <c r="DR35" s="25"/>
      <c r="DS35" s="25"/>
      <c r="DT35" s="25"/>
      <c r="DU35" s="25"/>
      <c r="DV35" s="25"/>
      <c r="DW35" s="25"/>
      <c r="DX35" s="25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25"/>
      <c r="IH35" s="25"/>
      <c r="II35" s="25"/>
      <c r="IJ35" s="26"/>
      <c r="IK35" s="34"/>
      <c r="IL35" s="17"/>
      <c r="IM35" s="17"/>
      <c r="IN35" s="17"/>
      <c r="IO35" s="1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116"/>
      <c r="LE35" s="116"/>
      <c r="LF35" s="116"/>
      <c r="LG35" s="116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116"/>
      <c r="LS35" s="116"/>
      <c r="LT35" s="116"/>
      <c r="LU35" s="116"/>
      <c r="LV35" s="116"/>
      <c r="LW35" s="116"/>
      <c r="LX35" s="116"/>
      <c r="LY35" s="116"/>
      <c r="LZ35" s="116"/>
      <c r="MA35" s="116"/>
      <c r="MB35" s="116"/>
      <c r="MC35" s="116"/>
      <c r="MD35" s="116"/>
      <c r="ME35" s="116"/>
      <c r="MF35" s="116"/>
      <c r="MG35" s="116"/>
      <c r="MH35" s="116"/>
      <c r="MI35" s="116"/>
      <c r="MJ35" s="116"/>
      <c r="MK35" s="116"/>
      <c r="ML35" s="116"/>
      <c r="MM35" s="116"/>
      <c r="MN35" s="116"/>
      <c r="MO35" s="116"/>
      <c r="MP35" s="116"/>
      <c r="MQ35" s="116"/>
      <c r="MR35" s="116"/>
      <c r="MS35" s="116"/>
      <c r="MT35" s="116"/>
      <c r="MU35" s="116"/>
      <c r="MV35" s="116"/>
      <c r="MW35" s="17"/>
      <c r="MX35" s="17"/>
      <c r="MY35" s="17"/>
      <c r="MZ35" s="17"/>
      <c r="NA35" s="17"/>
      <c r="NB35" s="18"/>
      <c r="NC35" s="2"/>
      <c r="ND35" s="92"/>
      <c r="NE35" s="93"/>
      <c r="NF35" s="93"/>
      <c r="NG35" s="93"/>
      <c r="NH35" s="93"/>
      <c r="NI35" s="93"/>
      <c r="NJ35" s="93"/>
      <c r="NK35" s="93"/>
      <c r="NL35" s="93"/>
      <c r="NM35" s="93"/>
      <c r="NN35" s="93"/>
      <c r="NO35" s="93"/>
      <c r="NP35" s="93"/>
      <c r="NQ35" s="93"/>
      <c r="NR35" s="94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92"/>
      <c r="NE36" s="93"/>
      <c r="NF36" s="93"/>
      <c r="NG36" s="93"/>
      <c r="NH36" s="93"/>
      <c r="NI36" s="93"/>
      <c r="NJ36" s="93"/>
      <c r="NK36" s="93"/>
      <c r="NL36" s="93"/>
      <c r="NM36" s="93"/>
      <c r="NN36" s="93"/>
      <c r="NO36" s="93"/>
      <c r="NP36" s="93"/>
      <c r="NQ36" s="93"/>
      <c r="NR36" s="94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92"/>
      <c r="NE37" s="93"/>
      <c r="NF37" s="93"/>
      <c r="NG37" s="93"/>
      <c r="NH37" s="93"/>
      <c r="NI37" s="93"/>
      <c r="NJ37" s="93"/>
      <c r="NK37" s="93"/>
      <c r="NL37" s="93"/>
      <c r="NM37" s="93"/>
      <c r="NN37" s="93"/>
      <c r="NO37" s="93"/>
      <c r="NP37" s="93"/>
      <c r="NQ37" s="93"/>
      <c r="NR37" s="94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92"/>
      <c r="NE38" s="93"/>
      <c r="NF38" s="93"/>
      <c r="NG38" s="93"/>
      <c r="NH38" s="93"/>
      <c r="NI38" s="93"/>
      <c r="NJ38" s="93"/>
      <c r="NK38" s="93"/>
      <c r="NL38" s="93"/>
      <c r="NM38" s="93"/>
      <c r="NN38" s="93"/>
      <c r="NO38" s="93"/>
      <c r="NP38" s="93"/>
      <c r="NQ38" s="93"/>
      <c r="NR38" s="94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92"/>
      <c r="NE39" s="93"/>
      <c r="NF39" s="93"/>
      <c r="NG39" s="93"/>
      <c r="NH39" s="93"/>
      <c r="NI39" s="93"/>
      <c r="NJ39" s="93"/>
      <c r="NK39" s="93"/>
      <c r="NL39" s="93"/>
      <c r="NM39" s="93"/>
      <c r="NN39" s="93"/>
      <c r="NO39" s="93"/>
      <c r="NP39" s="93"/>
      <c r="NQ39" s="93"/>
      <c r="NR39" s="94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92"/>
      <c r="NE40" s="93"/>
      <c r="NF40" s="93"/>
      <c r="NG40" s="93"/>
      <c r="NH40" s="93"/>
      <c r="NI40" s="93"/>
      <c r="NJ40" s="93"/>
      <c r="NK40" s="93"/>
      <c r="NL40" s="93"/>
      <c r="NM40" s="93"/>
      <c r="NN40" s="93"/>
      <c r="NO40" s="93"/>
      <c r="NP40" s="93"/>
      <c r="NQ40" s="93"/>
      <c r="NR40" s="94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92"/>
      <c r="NE41" s="93"/>
      <c r="NF41" s="93"/>
      <c r="NG41" s="93"/>
      <c r="NH41" s="93"/>
      <c r="NI41" s="93"/>
      <c r="NJ41" s="93"/>
      <c r="NK41" s="93"/>
      <c r="NL41" s="93"/>
      <c r="NM41" s="93"/>
      <c r="NN41" s="93"/>
      <c r="NO41" s="93"/>
      <c r="NP41" s="93"/>
      <c r="NQ41" s="93"/>
      <c r="NR41" s="94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92"/>
      <c r="NE42" s="93"/>
      <c r="NF42" s="93"/>
      <c r="NG42" s="93"/>
      <c r="NH42" s="93"/>
      <c r="NI42" s="93"/>
      <c r="NJ42" s="93"/>
      <c r="NK42" s="93"/>
      <c r="NL42" s="93"/>
      <c r="NM42" s="93"/>
      <c r="NN42" s="93"/>
      <c r="NO42" s="93"/>
      <c r="NP42" s="93"/>
      <c r="NQ42" s="93"/>
      <c r="NR42" s="94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92"/>
      <c r="NE43" s="93"/>
      <c r="NF43" s="93"/>
      <c r="NG43" s="93"/>
      <c r="NH43" s="93"/>
      <c r="NI43" s="93"/>
      <c r="NJ43" s="93"/>
      <c r="NK43" s="93"/>
      <c r="NL43" s="93"/>
      <c r="NM43" s="93"/>
      <c r="NN43" s="93"/>
      <c r="NO43" s="93"/>
      <c r="NP43" s="93"/>
      <c r="NQ43" s="93"/>
      <c r="NR43" s="94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92"/>
      <c r="NE44" s="93"/>
      <c r="NF44" s="93"/>
      <c r="NG44" s="93"/>
      <c r="NH44" s="93"/>
      <c r="NI44" s="93"/>
      <c r="NJ44" s="93"/>
      <c r="NK44" s="93"/>
      <c r="NL44" s="93"/>
      <c r="NM44" s="93"/>
      <c r="NN44" s="93"/>
      <c r="NO44" s="93"/>
      <c r="NP44" s="93"/>
      <c r="NQ44" s="93"/>
      <c r="NR44" s="94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92"/>
      <c r="NE45" s="93"/>
      <c r="NF45" s="93"/>
      <c r="NG45" s="93"/>
      <c r="NH45" s="93"/>
      <c r="NI45" s="93"/>
      <c r="NJ45" s="93"/>
      <c r="NK45" s="93"/>
      <c r="NL45" s="93"/>
      <c r="NM45" s="93"/>
      <c r="NN45" s="93"/>
      <c r="NO45" s="93"/>
      <c r="NP45" s="93"/>
      <c r="NQ45" s="93"/>
      <c r="NR45" s="94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92"/>
      <c r="NE46" s="93"/>
      <c r="NF46" s="93"/>
      <c r="NG46" s="93"/>
      <c r="NH46" s="93"/>
      <c r="NI46" s="93"/>
      <c r="NJ46" s="93"/>
      <c r="NK46" s="93"/>
      <c r="NL46" s="93"/>
      <c r="NM46" s="93"/>
      <c r="NN46" s="93"/>
      <c r="NO46" s="93"/>
      <c r="NP46" s="93"/>
      <c r="NQ46" s="93"/>
      <c r="NR46" s="94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92"/>
      <c r="NE47" s="93"/>
      <c r="NF47" s="93"/>
      <c r="NG47" s="93"/>
      <c r="NH47" s="93"/>
      <c r="NI47" s="93"/>
      <c r="NJ47" s="93"/>
      <c r="NK47" s="93"/>
      <c r="NL47" s="93"/>
      <c r="NM47" s="93"/>
      <c r="NN47" s="93"/>
      <c r="NO47" s="93"/>
      <c r="NP47" s="93"/>
      <c r="NQ47" s="93"/>
      <c r="NR47" s="94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89" t="s">
        <v>33</v>
      </c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1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92" t="s">
        <v>133</v>
      </c>
      <c r="NE49" s="93"/>
      <c r="NF49" s="93"/>
      <c r="NG49" s="93"/>
      <c r="NH49" s="93"/>
      <c r="NI49" s="93"/>
      <c r="NJ49" s="93"/>
      <c r="NK49" s="93"/>
      <c r="NL49" s="93"/>
      <c r="NM49" s="93"/>
      <c r="NN49" s="93"/>
      <c r="NO49" s="93"/>
      <c r="NP49" s="93"/>
      <c r="NQ49" s="93"/>
      <c r="NR49" s="94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92"/>
      <c r="NE50" s="93"/>
      <c r="NF50" s="93"/>
      <c r="NG50" s="93"/>
      <c r="NH50" s="93"/>
      <c r="NI50" s="93"/>
      <c r="NJ50" s="93"/>
      <c r="NK50" s="93"/>
      <c r="NL50" s="93"/>
      <c r="NM50" s="93"/>
      <c r="NN50" s="93"/>
      <c r="NO50" s="93"/>
      <c r="NP50" s="93"/>
      <c r="NQ50" s="93"/>
      <c r="NR50" s="94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5">
        <f>データ!$B$11</f>
        <v>40909</v>
      </c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>
        <f>データ!$C$11</f>
        <v>41275</v>
      </c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>
        <f>データ!$D$11</f>
        <v>41640</v>
      </c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>
        <f>データ!$E$11</f>
        <v>42005</v>
      </c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>
        <f>データ!$F$11</f>
        <v>42370</v>
      </c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5">
        <f>データ!$B$11</f>
        <v>40909</v>
      </c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>
        <f>データ!$C$11</f>
        <v>41275</v>
      </c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>
        <f>データ!$D$11</f>
        <v>41640</v>
      </c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>
        <f>データ!$E$11</f>
        <v>42005</v>
      </c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>
        <f>データ!$F$11</f>
        <v>42370</v>
      </c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5">
        <f>データ!$B$11</f>
        <v>40909</v>
      </c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>
        <f>データ!$C$11</f>
        <v>41275</v>
      </c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>
        <f>データ!$D$11</f>
        <v>41640</v>
      </c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5"/>
      <c r="LH51" s="115">
        <f>データ!$E$11</f>
        <v>42005</v>
      </c>
      <c r="LI51" s="115"/>
      <c r="LJ51" s="115"/>
      <c r="LK51" s="115"/>
      <c r="LL51" s="115"/>
      <c r="LM51" s="115"/>
      <c r="LN51" s="115"/>
      <c r="LO51" s="115"/>
      <c r="LP51" s="115"/>
      <c r="LQ51" s="115"/>
      <c r="LR51" s="115"/>
      <c r="LS51" s="115"/>
      <c r="LT51" s="115"/>
      <c r="LU51" s="115"/>
      <c r="LV51" s="115"/>
      <c r="LW51" s="115"/>
      <c r="LX51" s="115"/>
      <c r="LY51" s="115"/>
      <c r="LZ51" s="115"/>
      <c r="MA51" s="115">
        <f>データ!$F$11</f>
        <v>42370</v>
      </c>
      <c r="MB51" s="115"/>
      <c r="MC51" s="115"/>
      <c r="MD51" s="115"/>
      <c r="ME51" s="115"/>
      <c r="MF51" s="115"/>
      <c r="MG51" s="115"/>
      <c r="MH51" s="115"/>
      <c r="MI51" s="115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92"/>
      <c r="NE51" s="93"/>
      <c r="NF51" s="93"/>
      <c r="NG51" s="93"/>
      <c r="NH51" s="93"/>
      <c r="NI51" s="93"/>
      <c r="NJ51" s="93"/>
      <c r="NK51" s="93"/>
      <c r="NL51" s="93"/>
      <c r="NM51" s="93"/>
      <c r="NN51" s="93"/>
      <c r="NO51" s="93"/>
      <c r="NP51" s="93"/>
      <c r="NQ51" s="93"/>
      <c r="NR51" s="94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0">
        <f>データ!AU7</f>
        <v>0</v>
      </c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>
        <f>データ!AV7</f>
        <v>0</v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>
        <f>データ!AW7</f>
        <v>0</v>
      </c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>
        <f>データ!AX7</f>
        <v>0</v>
      </c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>
        <f>データ!AY7</f>
        <v>0</v>
      </c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1">
        <f>データ!BF7</f>
        <v>41.3</v>
      </c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>
        <f>データ!BG7</f>
        <v>26.5</v>
      </c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>
        <f>データ!BH7</f>
        <v>45.5</v>
      </c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>
        <f>データ!BI7</f>
        <v>49.2</v>
      </c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>
        <f>データ!BJ7</f>
        <v>39.799999999999997</v>
      </c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0">
        <f>データ!BQ7</f>
        <v>372</v>
      </c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10"/>
      <c r="JO52" s="110"/>
      <c r="JP52" s="110"/>
      <c r="JQ52" s="110"/>
      <c r="JR52" s="110"/>
      <c r="JS52" s="110"/>
      <c r="JT52" s="110"/>
      <c r="JU52" s="110"/>
      <c r="JV52" s="110">
        <f>データ!BR7</f>
        <v>212</v>
      </c>
      <c r="JW52" s="110"/>
      <c r="JX52" s="110"/>
      <c r="JY52" s="110"/>
      <c r="JZ52" s="110"/>
      <c r="KA52" s="110"/>
      <c r="KB52" s="110"/>
      <c r="KC52" s="110"/>
      <c r="KD52" s="110"/>
      <c r="KE52" s="110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>
        <f>データ!BS7</f>
        <v>498</v>
      </c>
      <c r="KP52" s="110"/>
      <c r="KQ52" s="110"/>
      <c r="KR52" s="110"/>
      <c r="KS52" s="110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10"/>
      <c r="LE52" s="110"/>
      <c r="LF52" s="110"/>
      <c r="LG52" s="110"/>
      <c r="LH52" s="110">
        <f>データ!BT7</f>
        <v>534</v>
      </c>
      <c r="LI52" s="110"/>
      <c r="LJ52" s="110"/>
      <c r="LK52" s="110"/>
      <c r="LL52" s="110"/>
      <c r="LM52" s="110"/>
      <c r="LN52" s="110"/>
      <c r="LO52" s="110"/>
      <c r="LP52" s="110"/>
      <c r="LQ52" s="110"/>
      <c r="LR52" s="110"/>
      <c r="LS52" s="110"/>
      <c r="LT52" s="110"/>
      <c r="LU52" s="110"/>
      <c r="LV52" s="110"/>
      <c r="LW52" s="110"/>
      <c r="LX52" s="110"/>
      <c r="LY52" s="110"/>
      <c r="LZ52" s="110"/>
      <c r="MA52" s="110">
        <f>データ!BU7</f>
        <v>326</v>
      </c>
      <c r="MB52" s="110"/>
      <c r="MC52" s="110"/>
      <c r="MD52" s="110"/>
      <c r="ME52" s="110"/>
      <c r="MF52" s="110"/>
      <c r="MG52" s="110"/>
      <c r="MH52" s="110"/>
      <c r="MI52" s="110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92"/>
      <c r="NE52" s="93"/>
      <c r="NF52" s="93"/>
      <c r="NG52" s="93"/>
      <c r="NH52" s="93"/>
      <c r="NI52" s="93"/>
      <c r="NJ52" s="93"/>
      <c r="NK52" s="93"/>
      <c r="NL52" s="93"/>
      <c r="NM52" s="93"/>
      <c r="NN52" s="93"/>
      <c r="NO52" s="93"/>
      <c r="NP52" s="93"/>
      <c r="NQ52" s="93"/>
      <c r="NR52" s="94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0">
        <f>データ!AZ7</f>
        <v>105</v>
      </c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>
        <f>データ!BA7</f>
        <v>61</v>
      </c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>
        <f>データ!BB7</f>
        <v>40</v>
      </c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>
        <f>データ!BC7</f>
        <v>27</v>
      </c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>
        <f>データ!BD7</f>
        <v>29</v>
      </c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1">
        <f>データ!BK7</f>
        <v>51.9</v>
      </c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>
        <f>データ!BL7</f>
        <v>59.2</v>
      </c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>
        <f>データ!BM7</f>
        <v>64.5</v>
      </c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>
        <f>データ!BN7</f>
        <v>60</v>
      </c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>
        <f>データ!BO7</f>
        <v>52.8</v>
      </c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0">
        <f>データ!BV7</f>
        <v>6188</v>
      </c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>
        <f>データ!BW7</f>
        <v>7011</v>
      </c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>
        <f>データ!BX7</f>
        <v>7612</v>
      </c>
      <c r="KP53" s="110"/>
      <c r="KQ53" s="110"/>
      <c r="KR53" s="110"/>
      <c r="KS53" s="110"/>
      <c r="KT53" s="110"/>
      <c r="KU53" s="110"/>
      <c r="KV53" s="110"/>
      <c r="KW53" s="110"/>
      <c r="KX53" s="110"/>
      <c r="KY53" s="110"/>
      <c r="KZ53" s="110"/>
      <c r="LA53" s="110"/>
      <c r="LB53" s="110"/>
      <c r="LC53" s="110"/>
      <c r="LD53" s="110"/>
      <c r="LE53" s="110"/>
      <c r="LF53" s="110"/>
      <c r="LG53" s="110"/>
      <c r="LH53" s="110">
        <f>データ!BY7</f>
        <v>7104</v>
      </c>
      <c r="LI53" s="110"/>
      <c r="LJ53" s="110"/>
      <c r="LK53" s="110"/>
      <c r="LL53" s="110"/>
      <c r="LM53" s="110"/>
      <c r="LN53" s="110"/>
      <c r="LO53" s="110"/>
      <c r="LP53" s="110"/>
      <c r="LQ53" s="110"/>
      <c r="LR53" s="110"/>
      <c r="LS53" s="110"/>
      <c r="LT53" s="110"/>
      <c r="LU53" s="110"/>
      <c r="LV53" s="110"/>
      <c r="LW53" s="110"/>
      <c r="LX53" s="110"/>
      <c r="LY53" s="110"/>
      <c r="LZ53" s="110"/>
      <c r="MA53" s="110">
        <f>データ!BZ7</f>
        <v>7407</v>
      </c>
      <c r="MB53" s="110"/>
      <c r="MC53" s="110"/>
      <c r="MD53" s="110"/>
      <c r="ME53" s="110"/>
      <c r="MF53" s="110"/>
      <c r="MG53" s="110"/>
      <c r="MH53" s="110"/>
      <c r="MI53" s="110"/>
      <c r="MJ53" s="110"/>
      <c r="MK53" s="110"/>
      <c r="ML53" s="110"/>
      <c r="MM53" s="110"/>
      <c r="MN53" s="110"/>
      <c r="MO53" s="110"/>
      <c r="MP53" s="110"/>
      <c r="MQ53" s="110"/>
      <c r="MR53" s="110"/>
      <c r="MS53" s="110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92"/>
      <c r="NE53" s="93"/>
      <c r="NF53" s="93"/>
      <c r="NG53" s="93"/>
      <c r="NH53" s="93"/>
      <c r="NI53" s="93"/>
      <c r="NJ53" s="93"/>
      <c r="NK53" s="93"/>
      <c r="NL53" s="93"/>
      <c r="NM53" s="93"/>
      <c r="NN53" s="93"/>
      <c r="NO53" s="93"/>
      <c r="NP53" s="93"/>
      <c r="NQ53" s="93"/>
      <c r="NR53" s="94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92"/>
      <c r="NE54" s="93"/>
      <c r="NF54" s="93"/>
      <c r="NG54" s="93"/>
      <c r="NH54" s="93"/>
      <c r="NI54" s="93"/>
      <c r="NJ54" s="93"/>
      <c r="NK54" s="93"/>
      <c r="NL54" s="93"/>
      <c r="NM54" s="93"/>
      <c r="NN54" s="93"/>
      <c r="NO54" s="93"/>
      <c r="NP54" s="93"/>
      <c r="NQ54" s="93"/>
      <c r="NR54" s="94"/>
    </row>
    <row r="55" spans="1:382" ht="13.5" customHeight="1">
      <c r="A55" s="2"/>
      <c r="B55" s="23"/>
      <c r="C55" s="25"/>
      <c r="D55" s="5"/>
      <c r="E55" s="5"/>
      <c r="F55" s="5"/>
      <c r="G55" s="5"/>
      <c r="H55" s="84" t="s">
        <v>34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25"/>
      <c r="DQ55" s="25"/>
      <c r="DR55" s="25"/>
      <c r="DS55" s="25"/>
      <c r="DT55" s="25"/>
      <c r="DU55" s="25"/>
      <c r="DV55" s="25"/>
      <c r="DW55" s="25"/>
      <c r="DX55" s="25"/>
      <c r="DY55" s="84" t="s">
        <v>35</v>
      </c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25"/>
      <c r="IH55" s="25"/>
      <c r="II55" s="25"/>
      <c r="IJ55" s="25"/>
      <c r="IK55" s="25"/>
      <c r="IL55" s="25"/>
      <c r="IM55" s="25"/>
      <c r="IN55" s="25"/>
      <c r="IO55" s="25"/>
      <c r="IP55" s="84" t="s">
        <v>36</v>
      </c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5"/>
      <c r="MX55" s="5"/>
      <c r="MY55" s="5"/>
      <c r="MZ55" s="25"/>
      <c r="NA55" s="25"/>
      <c r="NB55" s="24"/>
      <c r="NC55" s="2"/>
      <c r="ND55" s="92"/>
      <c r="NE55" s="93"/>
      <c r="NF55" s="93"/>
      <c r="NG55" s="93"/>
      <c r="NH55" s="93"/>
      <c r="NI55" s="93"/>
      <c r="NJ55" s="93"/>
      <c r="NK55" s="93"/>
      <c r="NL55" s="93"/>
      <c r="NM55" s="93"/>
      <c r="NN55" s="93"/>
      <c r="NO55" s="93"/>
      <c r="NP55" s="93"/>
      <c r="NQ55" s="93"/>
      <c r="NR55" s="94"/>
    </row>
    <row r="56" spans="1:382" ht="13.5" customHeight="1">
      <c r="A56" s="2"/>
      <c r="B56" s="23"/>
      <c r="C56" s="25"/>
      <c r="D56" s="5"/>
      <c r="E56" s="5"/>
      <c r="F56" s="5"/>
      <c r="G56" s="5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25"/>
      <c r="DQ56" s="25"/>
      <c r="DR56" s="25"/>
      <c r="DS56" s="25"/>
      <c r="DT56" s="25"/>
      <c r="DU56" s="25"/>
      <c r="DV56" s="25"/>
      <c r="DW56" s="25"/>
      <c r="DX56" s="25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25"/>
      <c r="IH56" s="25"/>
      <c r="II56" s="25"/>
      <c r="IJ56" s="25"/>
      <c r="IK56" s="25"/>
      <c r="IL56" s="25"/>
      <c r="IM56" s="25"/>
      <c r="IN56" s="25"/>
      <c r="IO56" s="25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5"/>
      <c r="MX56" s="5"/>
      <c r="MY56" s="5"/>
      <c r="MZ56" s="25"/>
      <c r="NA56" s="25"/>
      <c r="NB56" s="24"/>
      <c r="NC56" s="2"/>
      <c r="ND56" s="92"/>
      <c r="NE56" s="93"/>
      <c r="NF56" s="93"/>
      <c r="NG56" s="93"/>
      <c r="NH56" s="93"/>
      <c r="NI56" s="93"/>
      <c r="NJ56" s="93"/>
      <c r="NK56" s="93"/>
      <c r="NL56" s="93"/>
      <c r="NM56" s="93"/>
      <c r="NN56" s="93"/>
      <c r="NO56" s="93"/>
      <c r="NP56" s="93"/>
      <c r="NQ56" s="93"/>
      <c r="NR56" s="94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92"/>
      <c r="NE57" s="93"/>
      <c r="NF57" s="93"/>
      <c r="NG57" s="93"/>
      <c r="NH57" s="93"/>
      <c r="NI57" s="93"/>
      <c r="NJ57" s="93"/>
      <c r="NK57" s="93"/>
      <c r="NL57" s="93"/>
      <c r="NM57" s="93"/>
      <c r="NN57" s="93"/>
      <c r="NO57" s="93"/>
      <c r="NP57" s="93"/>
      <c r="NQ57" s="93"/>
      <c r="NR57" s="94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92"/>
      <c r="NE58" s="93"/>
      <c r="NF58" s="93"/>
      <c r="NG58" s="93"/>
      <c r="NH58" s="93"/>
      <c r="NI58" s="93"/>
      <c r="NJ58" s="93"/>
      <c r="NK58" s="93"/>
      <c r="NL58" s="93"/>
      <c r="NM58" s="93"/>
      <c r="NN58" s="93"/>
      <c r="NO58" s="93"/>
      <c r="NP58" s="93"/>
      <c r="NQ58" s="93"/>
      <c r="NR58" s="94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92"/>
      <c r="NE59" s="93"/>
      <c r="NF59" s="93"/>
      <c r="NG59" s="93"/>
      <c r="NH59" s="93"/>
      <c r="NI59" s="93"/>
      <c r="NJ59" s="93"/>
      <c r="NK59" s="93"/>
      <c r="NL59" s="93"/>
      <c r="NM59" s="93"/>
      <c r="NN59" s="93"/>
      <c r="NO59" s="93"/>
      <c r="NP59" s="93"/>
      <c r="NQ59" s="93"/>
      <c r="NR59" s="94"/>
    </row>
    <row r="60" spans="1:382" ht="13.5" customHeight="1">
      <c r="A60" s="24"/>
      <c r="B60" s="20"/>
      <c r="C60" s="21"/>
      <c r="D60" s="21"/>
      <c r="E60" s="21"/>
      <c r="F60" s="21"/>
      <c r="G60" s="21"/>
      <c r="H60" s="86" t="s">
        <v>37</v>
      </c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  <c r="IV60" s="86"/>
      <c r="IW60" s="86"/>
      <c r="IX60" s="86"/>
      <c r="IY60" s="86"/>
      <c r="IZ60" s="86"/>
      <c r="JA60" s="86"/>
      <c r="JB60" s="86"/>
      <c r="JC60" s="86"/>
      <c r="JD60" s="86"/>
      <c r="JE60" s="86"/>
      <c r="JF60" s="86"/>
      <c r="JG60" s="86"/>
      <c r="JH60" s="86"/>
      <c r="JI60" s="86"/>
      <c r="JJ60" s="86"/>
      <c r="JK60" s="86"/>
      <c r="JL60" s="86"/>
      <c r="JM60" s="86"/>
      <c r="JN60" s="86"/>
      <c r="JO60" s="86"/>
      <c r="JP60" s="86"/>
      <c r="JQ60" s="86"/>
      <c r="JR60" s="86"/>
      <c r="JS60" s="86"/>
      <c r="JT60" s="86"/>
      <c r="JU60" s="86"/>
      <c r="JV60" s="86"/>
      <c r="JW60" s="86"/>
      <c r="JX60" s="86"/>
      <c r="JY60" s="86"/>
      <c r="JZ60" s="86"/>
      <c r="KA60" s="86"/>
      <c r="KB60" s="86"/>
      <c r="KC60" s="86"/>
      <c r="KD60" s="86"/>
      <c r="KE60" s="86"/>
      <c r="KF60" s="86"/>
      <c r="KG60" s="86"/>
      <c r="KH60" s="86"/>
      <c r="KI60" s="86"/>
      <c r="KJ60" s="86"/>
      <c r="KK60" s="86"/>
      <c r="KL60" s="86"/>
      <c r="KM60" s="86"/>
      <c r="KN60" s="86"/>
      <c r="KO60" s="86"/>
      <c r="KP60" s="86"/>
      <c r="KQ60" s="86"/>
      <c r="KR60" s="86"/>
      <c r="KS60" s="86"/>
      <c r="KT60" s="86"/>
      <c r="KU60" s="86"/>
      <c r="KV60" s="86"/>
      <c r="KW60" s="86"/>
      <c r="KX60" s="86"/>
      <c r="KY60" s="86"/>
      <c r="KZ60" s="86"/>
      <c r="LA60" s="86"/>
      <c r="LB60" s="86"/>
      <c r="LC60" s="86"/>
      <c r="LD60" s="86"/>
      <c r="LE60" s="86"/>
      <c r="LF60" s="86"/>
      <c r="LG60" s="86"/>
      <c r="LH60" s="86"/>
      <c r="LI60" s="86"/>
      <c r="LJ60" s="86"/>
      <c r="LK60" s="86"/>
      <c r="LL60" s="86"/>
      <c r="LM60" s="86"/>
      <c r="LN60" s="86"/>
      <c r="LO60" s="86"/>
      <c r="LP60" s="86"/>
      <c r="LQ60" s="86"/>
      <c r="LR60" s="86"/>
      <c r="LS60" s="86"/>
      <c r="LT60" s="86"/>
      <c r="LU60" s="86"/>
      <c r="LV60" s="86"/>
      <c r="LW60" s="86"/>
      <c r="LX60" s="86"/>
      <c r="LY60" s="86"/>
      <c r="LZ60" s="86"/>
      <c r="MA60" s="86"/>
      <c r="MB60" s="86"/>
      <c r="MC60" s="86"/>
      <c r="MD60" s="86"/>
      <c r="ME60" s="86"/>
      <c r="MF60" s="86"/>
      <c r="MG60" s="86"/>
      <c r="MH60" s="86"/>
      <c r="MI60" s="86"/>
      <c r="MJ60" s="86"/>
      <c r="MK60" s="86"/>
      <c r="ML60" s="86"/>
      <c r="MM60" s="86"/>
      <c r="MN60" s="86"/>
      <c r="MO60" s="86"/>
      <c r="MP60" s="86"/>
      <c r="MQ60" s="86"/>
      <c r="MR60" s="86"/>
      <c r="MS60" s="86"/>
      <c r="MT60" s="86"/>
      <c r="MU60" s="86"/>
      <c r="MV60" s="86"/>
      <c r="MW60" s="21"/>
      <c r="MX60" s="21"/>
      <c r="MY60" s="21"/>
      <c r="MZ60" s="21"/>
      <c r="NA60" s="21"/>
      <c r="NB60" s="22"/>
      <c r="NC60" s="2"/>
      <c r="ND60" s="92"/>
      <c r="NE60" s="93"/>
      <c r="NF60" s="93"/>
      <c r="NG60" s="93"/>
      <c r="NH60" s="93"/>
      <c r="NI60" s="93"/>
      <c r="NJ60" s="93"/>
      <c r="NK60" s="93"/>
      <c r="NL60" s="93"/>
      <c r="NM60" s="93"/>
      <c r="NN60" s="93"/>
      <c r="NO60" s="93"/>
      <c r="NP60" s="93"/>
      <c r="NQ60" s="93"/>
      <c r="NR60" s="94"/>
    </row>
    <row r="61" spans="1:382" ht="13.5" customHeight="1">
      <c r="A61" s="24"/>
      <c r="B61" s="20"/>
      <c r="C61" s="21"/>
      <c r="D61" s="21"/>
      <c r="E61" s="21"/>
      <c r="F61" s="21"/>
      <c r="G61" s="21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  <c r="IW61" s="87"/>
      <c r="IX61" s="87"/>
      <c r="IY61" s="87"/>
      <c r="IZ61" s="87"/>
      <c r="JA61" s="87"/>
      <c r="JB61" s="87"/>
      <c r="JC61" s="87"/>
      <c r="JD61" s="87"/>
      <c r="JE61" s="87"/>
      <c r="JF61" s="87"/>
      <c r="JG61" s="87"/>
      <c r="JH61" s="87"/>
      <c r="JI61" s="87"/>
      <c r="JJ61" s="87"/>
      <c r="JK61" s="87"/>
      <c r="JL61" s="87"/>
      <c r="JM61" s="87"/>
      <c r="JN61" s="87"/>
      <c r="JO61" s="87"/>
      <c r="JP61" s="87"/>
      <c r="JQ61" s="87"/>
      <c r="JR61" s="87"/>
      <c r="JS61" s="87"/>
      <c r="JT61" s="87"/>
      <c r="JU61" s="87"/>
      <c r="JV61" s="87"/>
      <c r="JW61" s="87"/>
      <c r="JX61" s="87"/>
      <c r="JY61" s="87"/>
      <c r="JZ61" s="87"/>
      <c r="KA61" s="87"/>
      <c r="KB61" s="87"/>
      <c r="KC61" s="87"/>
      <c r="KD61" s="87"/>
      <c r="KE61" s="87"/>
      <c r="KF61" s="87"/>
      <c r="KG61" s="87"/>
      <c r="KH61" s="87"/>
      <c r="KI61" s="87"/>
      <c r="KJ61" s="87"/>
      <c r="KK61" s="87"/>
      <c r="KL61" s="87"/>
      <c r="KM61" s="87"/>
      <c r="KN61" s="87"/>
      <c r="KO61" s="87"/>
      <c r="KP61" s="87"/>
      <c r="KQ61" s="87"/>
      <c r="KR61" s="87"/>
      <c r="KS61" s="87"/>
      <c r="KT61" s="87"/>
      <c r="KU61" s="87"/>
      <c r="KV61" s="87"/>
      <c r="KW61" s="87"/>
      <c r="KX61" s="87"/>
      <c r="KY61" s="87"/>
      <c r="KZ61" s="87"/>
      <c r="LA61" s="87"/>
      <c r="LB61" s="87"/>
      <c r="LC61" s="87"/>
      <c r="LD61" s="87"/>
      <c r="LE61" s="87"/>
      <c r="LF61" s="87"/>
      <c r="LG61" s="87"/>
      <c r="LH61" s="87"/>
      <c r="LI61" s="87"/>
      <c r="LJ61" s="87"/>
      <c r="LK61" s="87"/>
      <c r="LL61" s="87"/>
      <c r="LM61" s="87"/>
      <c r="LN61" s="87"/>
      <c r="LO61" s="87"/>
      <c r="LP61" s="87"/>
      <c r="LQ61" s="87"/>
      <c r="LR61" s="87"/>
      <c r="LS61" s="87"/>
      <c r="LT61" s="87"/>
      <c r="LU61" s="87"/>
      <c r="LV61" s="87"/>
      <c r="LW61" s="87"/>
      <c r="LX61" s="87"/>
      <c r="LY61" s="87"/>
      <c r="LZ61" s="87"/>
      <c r="MA61" s="87"/>
      <c r="MB61" s="87"/>
      <c r="MC61" s="87"/>
      <c r="MD61" s="87"/>
      <c r="ME61" s="87"/>
      <c r="MF61" s="87"/>
      <c r="MG61" s="87"/>
      <c r="MH61" s="87"/>
      <c r="MI61" s="87"/>
      <c r="MJ61" s="87"/>
      <c r="MK61" s="87"/>
      <c r="ML61" s="87"/>
      <c r="MM61" s="87"/>
      <c r="MN61" s="87"/>
      <c r="MO61" s="87"/>
      <c r="MP61" s="87"/>
      <c r="MQ61" s="87"/>
      <c r="MR61" s="87"/>
      <c r="MS61" s="87"/>
      <c r="MT61" s="87"/>
      <c r="MU61" s="87"/>
      <c r="MV61" s="87"/>
      <c r="MW61" s="21"/>
      <c r="MX61" s="21"/>
      <c r="MY61" s="21"/>
      <c r="MZ61" s="21"/>
      <c r="NA61" s="21"/>
      <c r="NB61" s="22"/>
      <c r="NC61" s="2"/>
      <c r="ND61" s="92"/>
      <c r="NE61" s="93"/>
      <c r="NF61" s="93"/>
      <c r="NG61" s="93"/>
      <c r="NH61" s="93"/>
      <c r="NI61" s="93"/>
      <c r="NJ61" s="93"/>
      <c r="NK61" s="93"/>
      <c r="NL61" s="93"/>
      <c r="NM61" s="93"/>
      <c r="NN61" s="93"/>
      <c r="NO61" s="93"/>
      <c r="NP61" s="93"/>
      <c r="NQ61" s="93"/>
      <c r="NR61" s="94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92"/>
      <c r="NE62" s="93"/>
      <c r="NF62" s="93"/>
      <c r="NG62" s="93"/>
      <c r="NH62" s="93"/>
      <c r="NI62" s="93"/>
      <c r="NJ62" s="93"/>
      <c r="NK62" s="93"/>
      <c r="NL62" s="93"/>
      <c r="NM62" s="93"/>
      <c r="NN62" s="93"/>
      <c r="NO62" s="93"/>
      <c r="NP62" s="93"/>
      <c r="NQ62" s="93"/>
      <c r="NR62" s="94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88" t="s">
        <v>38</v>
      </c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92"/>
      <c r="NE63" s="93"/>
      <c r="NF63" s="93"/>
      <c r="NG63" s="93"/>
      <c r="NH63" s="93"/>
      <c r="NI63" s="93"/>
      <c r="NJ63" s="93"/>
      <c r="NK63" s="93"/>
      <c r="NL63" s="93"/>
      <c r="NM63" s="93"/>
      <c r="NN63" s="93"/>
      <c r="NO63" s="93"/>
      <c r="NP63" s="93"/>
      <c r="NQ63" s="93"/>
      <c r="NR63" s="94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95"/>
      <c r="NE64" s="96"/>
      <c r="NF64" s="96"/>
      <c r="NG64" s="96"/>
      <c r="NH64" s="96"/>
      <c r="NI64" s="96"/>
      <c r="NJ64" s="96"/>
      <c r="NK64" s="96"/>
      <c r="NL64" s="96"/>
      <c r="NM64" s="96"/>
      <c r="NN64" s="96"/>
      <c r="NO64" s="96"/>
      <c r="NP64" s="96"/>
      <c r="NQ64" s="96"/>
      <c r="NR64" s="97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89" t="s">
        <v>39</v>
      </c>
      <c r="NE65" s="90"/>
      <c r="NF65" s="90"/>
      <c r="NG65" s="90"/>
      <c r="NH65" s="90"/>
      <c r="NI65" s="90"/>
      <c r="NJ65" s="90"/>
      <c r="NK65" s="90"/>
      <c r="NL65" s="90"/>
      <c r="NM65" s="90"/>
      <c r="NN65" s="90"/>
      <c r="NO65" s="90"/>
      <c r="NP65" s="90"/>
      <c r="NQ65" s="90"/>
      <c r="NR65" s="91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92" t="s">
        <v>134</v>
      </c>
      <c r="NE66" s="93"/>
      <c r="NF66" s="93"/>
      <c r="NG66" s="93"/>
      <c r="NH66" s="93"/>
      <c r="NI66" s="93"/>
      <c r="NJ66" s="93"/>
      <c r="NK66" s="93"/>
      <c r="NL66" s="93"/>
      <c r="NM66" s="93"/>
      <c r="NN66" s="93"/>
      <c r="NO66" s="93"/>
      <c r="NP66" s="93"/>
      <c r="NQ66" s="93"/>
      <c r="NR66" s="94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98">
        <f>データ!CM7</f>
        <v>0</v>
      </c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100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92"/>
      <c r="NE67" s="93"/>
      <c r="NF67" s="93"/>
      <c r="NG67" s="93"/>
      <c r="NH67" s="93"/>
      <c r="NI67" s="93"/>
      <c r="NJ67" s="93"/>
      <c r="NK67" s="93"/>
      <c r="NL67" s="93"/>
      <c r="NM67" s="93"/>
      <c r="NN67" s="93"/>
      <c r="NO67" s="93"/>
      <c r="NP67" s="93"/>
      <c r="NQ67" s="93"/>
      <c r="NR67" s="94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01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3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92"/>
      <c r="NE68" s="93"/>
      <c r="NF68" s="93"/>
      <c r="NG68" s="93"/>
      <c r="NH68" s="93"/>
      <c r="NI68" s="93"/>
      <c r="NJ68" s="93"/>
      <c r="NK68" s="93"/>
      <c r="NL68" s="93"/>
      <c r="NM68" s="93"/>
      <c r="NN68" s="93"/>
      <c r="NO68" s="93"/>
      <c r="NP68" s="93"/>
      <c r="NQ68" s="93"/>
      <c r="NR68" s="94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01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3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92"/>
      <c r="NE69" s="93"/>
      <c r="NF69" s="93"/>
      <c r="NG69" s="93"/>
      <c r="NH69" s="93"/>
      <c r="NI69" s="93"/>
      <c r="NJ69" s="93"/>
      <c r="NK69" s="93"/>
      <c r="NL69" s="93"/>
      <c r="NM69" s="93"/>
      <c r="NN69" s="93"/>
      <c r="NO69" s="93"/>
      <c r="NP69" s="93"/>
      <c r="NQ69" s="93"/>
      <c r="NR69" s="94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04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6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92"/>
      <c r="NE70" s="93"/>
      <c r="NF70" s="93"/>
      <c r="NG70" s="93"/>
      <c r="NH70" s="93"/>
      <c r="NI70" s="93"/>
      <c r="NJ70" s="93"/>
      <c r="NK70" s="93"/>
      <c r="NL70" s="93"/>
      <c r="NM70" s="93"/>
      <c r="NN70" s="93"/>
      <c r="NO70" s="93"/>
      <c r="NP70" s="93"/>
      <c r="NQ70" s="93"/>
      <c r="NR70" s="94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92"/>
      <c r="NE71" s="93"/>
      <c r="NF71" s="93"/>
      <c r="NG71" s="93"/>
      <c r="NH71" s="93"/>
      <c r="NI71" s="93"/>
      <c r="NJ71" s="93"/>
      <c r="NK71" s="93"/>
      <c r="NL71" s="93"/>
      <c r="NM71" s="93"/>
      <c r="NN71" s="93"/>
      <c r="NO71" s="93"/>
      <c r="NP71" s="93"/>
      <c r="NQ71" s="93"/>
      <c r="NR71" s="94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88" t="s">
        <v>40</v>
      </c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92"/>
      <c r="NE72" s="93"/>
      <c r="NF72" s="93"/>
      <c r="NG72" s="93"/>
      <c r="NH72" s="93"/>
      <c r="NI72" s="93"/>
      <c r="NJ72" s="93"/>
      <c r="NK72" s="93"/>
      <c r="NL72" s="93"/>
      <c r="NM72" s="93"/>
      <c r="NN72" s="93"/>
      <c r="NO72" s="93"/>
      <c r="NP72" s="93"/>
      <c r="NQ72" s="93"/>
      <c r="NR72" s="94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92"/>
      <c r="NE73" s="93"/>
      <c r="NF73" s="93"/>
      <c r="NG73" s="93"/>
      <c r="NH73" s="93"/>
      <c r="NI73" s="93"/>
      <c r="NJ73" s="93"/>
      <c r="NK73" s="93"/>
      <c r="NL73" s="93"/>
      <c r="NM73" s="93"/>
      <c r="NN73" s="93"/>
      <c r="NO73" s="93"/>
      <c r="NP73" s="93"/>
      <c r="NQ73" s="93"/>
      <c r="NR73" s="94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92"/>
      <c r="NE74" s="93"/>
      <c r="NF74" s="93"/>
      <c r="NG74" s="93"/>
      <c r="NH74" s="93"/>
      <c r="NI74" s="93"/>
      <c r="NJ74" s="93"/>
      <c r="NK74" s="93"/>
      <c r="NL74" s="93"/>
      <c r="NM74" s="93"/>
      <c r="NN74" s="93"/>
      <c r="NO74" s="93"/>
      <c r="NP74" s="93"/>
      <c r="NQ74" s="93"/>
      <c r="NR74" s="94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92"/>
      <c r="NE75" s="93"/>
      <c r="NF75" s="93"/>
      <c r="NG75" s="93"/>
      <c r="NH75" s="93"/>
      <c r="NI75" s="93"/>
      <c r="NJ75" s="93"/>
      <c r="NK75" s="93"/>
      <c r="NL75" s="93"/>
      <c r="NM75" s="93"/>
      <c r="NN75" s="93"/>
      <c r="NO75" s="93"/>
      <c r="NP75" s="93"/>
      <c r="NQ75" s="93"/>
      <c r="NR75" s="94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07">
        <f>データ!$B$11</f>
        <v>40909</v>
      </c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9"/>
      <c r="AG76" s="107">
        <f>データ!$C$11</f>
        <v>41275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9"/>
      <c r="AV76" s="107">
        <f>データ!$D$11</f>
        <v>41640</v>
      </c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9"/>
      <c r="BK76" s="107">
        <f>データ!$E$11</f>
        <v>42005</v>
      </c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9"/>
      <c r="BZ76" s="107">
        <f>データ!$F$11</f>
        <v>42370</v>
      </c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9"/>
      <c r="CO76" s="5"/>
      <c r="CP76" s="5"/>
      <c r="CQ76" s="5"/>
      <c r="CR76" s="5"/>
      <c r="CS76" s="5"/>
      <c r="CT76" s="5"/>
      <c r="CU76" s="5"/>
      <c r="CV76" s="98">
        <f>データ!CN7</f>
        <v>0</v>
      </c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100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07">
        <f>データ!$B$11</f>
        <v>40909</v>
      </c>
      <c r="GM76" s="108"/>
      <c r="GN76" s="108"/>
      <c r="GO76" s="108"/>
      <c r="GP76" s="108"/>
      <c r="GQ76" s="108"/>
      <c r="GR76" s="108"/>
      <c r="GS76" s="108"/>
      <c r="GT76" s="108"/>
      <c r="GU76" s="108"/>
      <c r="GV76" s="108"/>
      <c r="GW76" s="108"/>
      <c r="GX76" s="108"/>
      <c r="GY76" s="108"/>
      <c r="GZ76" s="109"/>
      <c r="HA76" s="107">
        <f>データ!$C$11</f>
        <v>41275</v>
      </c>
      <c r="HB76" s="108"/>
      <c r="HC76" s="108"/>
      <c r="HD76" s="108"/>
      <c r="HE76" s="108"/>
      <c r="HF76" s="108"/>
      <c r="HG76" s="108"/>
      <c r="HH76" s="108"/>
      <c r="HI76" s="108"/>
      <c r="HJ76" s="108"/>
      <c r="HK76" s="108"/>
      <c r="HL76" s="108"/>
      <c r="HM76" s="108"/>
      <c r="HN76" s="108"/>
      <c r="HO76" s="109"/>
      <c r="HP76" s="107">
        <f>データ!$D$11</f>
        <v>41640</v>
      </c>
      <c r="HQ76" s="108"/>
      <c r="HR76" s="108"/>
      <c r="HS76" s="108"/>
      <c r="HT76" s="108"/>
      <c r="HU76" s="108"/>
      <c r="HV76" s="108"/>
      <c r="HW76" s="108"/>
      <c r="HX76" s="108"/>
      <c r="HY76" s="108"/>
      <c r="HZ76" s="108"/>
      <c r="IA76" s="108"/>
      <c r="IB76" s="108"/>
      <c r="IC76" s="108"/>
      <c r="ID76" s="109"/>
      <c r="IE76" s="107">
        <f>データ!$E$11</f>
        <v>42005</v>
      </c>
      <c r="IF76" s="108"/>
      <c r="IG76" s="108"/>
      <c r="IH76" s="108"/>
      <c r="II76" s="108"/>
      <c r="IJ76" s="108"/>
      <c r="IK76" s="108"/>
      <c r="IL76" s="108"/>
      <c r="IM76" s="108"/>
      <c r="IN76" s="108"/>
      <c r="IO76" s="108"/>
      <c r="IP76" s="108"/>
      <c r="IQ76" s="108"/>
      <c r="IR76" s="108"/>
      <c r="IS76" s="109"/>
      <c r="IT76" s="107">
        <f>データ!$F$11</f>
        <v>42370</v>
      </c>
      <c r="IU76" s="108"/>
      <c r="IV76" s="108"/>
      <c r="IW76" s="108"/>
      <c r="IX76" s="108"/>
      <c r="IY76" s="108"/>
      <c r="IZ76" s="108"/>
      <c r="JA76" s="108"/>
      <c r="JB76" s="108"/>
      <c r="JC76" s="108"/>
      <c r="JD76" s="108"/>
      <c r="JE76" s="108"/>
      <c r="JF76" s="108"/>
      <c r="JG76" s="108"/>
      <c r="JH76" s="109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07">
        <f>データ!$B$11</f>
        <v>40909</v>
      </c>
      <c r="KB76" s="108"/>
      <c r="KC76" s="108"/>
      <c r="KD76" s="108"/>
      <c r="KE76" s="108"/>
      <c r="KF76" s="108"/>
      <c r="KG76" s="108"/>
      <c r="KH76" s="108"/>
      <c r="KI76" s="108"/>
      <c r="KJ76" s="108"/>
      <c r="KK76" s="108"/>
      <c r="KL76" s="108"/>
      <c r="KM76" s="108"/>
      <c r="KN76" s="108"/>
      <c r="KO76" s="109"/>
      <c r="KP76" s="107">
        <f>データ!$C$11</f>
        <v>41275</v>
      </c>
      <c r="KQ76" s="108"/>
      <c r="KR76" s="108"/>
      <c r="KS76" s="108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09"/>
      <c r="LE76" s="107">
        <f>データ!$D$11</f>
        <v>41640</v>
      </c>
      <c r="LF76" s="108"/>
      <c r="LG76" s="108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08"/>
      <c r="LS76" s="109"/>
      <c r="LT76" s="107">
        <f>データ!$E$11</f>
        <v>42005</v>
      </c>
      <c r="LU76" s="108"/>
      <c r="LV76" s="108"/>
      <c r="LW76" s="108"/>
      <c r="LX76" s="108"/>
      <c r="LY76" s="108"/>
      <c r="LZ76" s="108"/>
      <c r="MA76" s="108"/>
      <c r="MB76" s="108"/>
      <c r="MC76" s="108"/>
      <c r="MD76" s="108"/>
      <c r="ME76" s="108"/>
      <c r="MF76" s="108"/>
      <c r="MG76" s="108"/>
      <c r="MH76" s="109"/>
      <c r="MI76" s="107">
        <f>データ!$F$11</f>
        <v>42370</v>
      </c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08"/>
      <c r="MU76" s="108"/>
      <c r="MV76" s="108"/>
      <c r="MW76" s="109"/>
      <c r="MX76" s="5"/>
      <c r="MY76" s="5"/>
      <c r="MZ76" s="5"/>
      <c r="NA76" s="5"/>
      <c r="NB76" s="5"/>
      <c r="NC76" s="45"/>
      <c r="ND76" s="92"/>
      <c r="NE76" s="93"/>
      <c r="NF76" s="93"/>
      <c r="NG76" s="93"/>
      <c r="NH76" s="93"/>
      <c r="NI76" s="93"/>
      <c r="NJ76" s="93"/>
      <c r="NK76" s="93"/>
      <c r="NL76" s="93"/>
      <c r="NM76" s="93"/>
      <c r="NN76" s="93"/>
      <c r="NO76" s="93"/>
      <c r="NP76" s="93"/>
      <c r="NQ76" s="93"/>
      <c r="NR76" s="94"/>
    </row>
    <row r="77" spans="1:382" ht="13.5" customHeight="1">
      <c r="A77" s="2"/>
      <c r="B77" s="23"/>
      <c r="C77" s="5"/>
      <c r="D77" s="5"/>
      <c r="E77" s="5"/>
      <c r="F77" s="5"/>
      <c r="I77" s="85" t="s">
        <v>27</v>
      </c>
      <c r="J77" s="85"/>
      <c r="K77" s="85"/>
      <c r="L77" s="85"/>
      <c r="M77" s="85"/>
      <c r="N77" s="85"/>
      <c r="O77" s="85"/>
      <c r="P77" s="85"/>
      <c r="Q77" s="85"/>
      <c r="R77" s="81" t="str">
        <f>データ!CB7</f>
        <v xml:space="preserve"> 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1" t="str">
        <f>データ!CC7</f>
        <v xml:space="preserve"> </v>
      </c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3"/>
      <c r="AV77" s="81" t="str">
        <f>データ!CD7</f>
        <v xml:space="preserve"> </v>
      </c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3"/>
      <c r="BK77" s="81" t="str">
        <f>データ!CE7</f>
        <v xml:space="preserve"> </v>
      </c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3"/>
      <c r="BZ77" s="81" t="str">
        <f>データ!CF7</f>
        <v xml:space="preserve"> </v>
      </c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3"/>
      <c r="CO77" s="5"/>
      <c r="CP77" s="5"/>
      <c r="CQ77" s="5"/>
      <c r="CR77" s="5"/>
      <c r="CS77" s="5"/>
      <c r="CT77" s="5"/>
      <c r="CU77" s="5"/>
      <c r="CV77" s="101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3"/>
      <c r="FY77" s="5"/>
      <c r="FZ77" s="5"/>
      <c r="GA77" s="5"/>
      <c r="GB77" s="5"/>
      <c r="GC77" s="85" t="s">
        <v>27</v>
      </c>
      <c r="GD77" s="85"/>
      <c r="GE77" s="85"/>
      <c r="GF77" s="85"/>
      <c r="GG77" s="85"/>
      <c r="GH77" s="85"/>
      <c r="GI77" s="85"/>
      <c r="GJ77" s="85"/>
      <c r="GK77" s="85"/>
      <c r="GL77" s="81" t="str">
        <f>データ!CO7</f>
        <v xml:space="preserve"> </v>
      </c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3"/>
      <c r="HA77" s="81" t="str">
        <f>データ!CP7</f>
        <v xml:space="preserve"> </v>
      </c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3"/>
      <c r="HP77" s="81" t="str">
        <f>データ!CQ7</f>
        <v xml:space="preserve"> </v>
      </c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3"/>
      <c r="IE77" s="81" t="str">
        <f>データ!CR7</f>
        <v xml:space="preserve"> </v>
      </c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3"/>
      <c r="IT77" s="81" t="str">
        <f>データ!CS7</f>
        <v xml:space="preserve"> </v>
      </c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3"/>
      <c r="JL77" s="5"/>
      <c r="JM77" s="5"/>
      <c r="JN77" s="5"/>
      <c r="JO77" s="5"/>
      <c r="JP77" s="5"/>
      <c r="JQ77" s="5"/>
      <c r="JR77" s="85" t="s">
        <v>27</v>
      </c>
      <c r="JS77" s="85"/>
      <c r="JT77" s="85"/>
      <c r="JU77" s="85"/>
      <c r="JV77" s="85"/>
      <c r="JW77" s="85"/>
      <c r="JX77" s="85"/>
      <c r="JY77" s="85"/>
      <c r="JZ77" s="85"/>
      <c r="KA77" s="81">
        <f>データ!CZ7</f>
        <v>0</v>
      </c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3"/>
      <c r="KP77" s="81">
        <f>データ!DA7</f>
        <v>0</v>
      </c>
      <c r="KQ77" s="82"/>
      <c r="KR77" s="82"/>
      <c r="KS77" s="82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3"/>
      <c r="LE77" s="81">
        <f>データ!DB7</f>
        <v>0</v>
      </c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3"/>
      <c r="LT77" s="81">
        <f>データ!DC7</f>
        <v>0</v>
      </c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3"/>
      <c r="MI77" s="81">
        <f>データ!DD7</f>
        <v>0</v>
      </c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3"/>
      <c r="MX77" s="5"/>
      <c r="MY77" s="5"/>
      <c r="MZ77" s="5"/>
      <c r="NA77" s="5"/>
      <c r="NB77" s="5"/>
      <c r="NC77" s="45"/>
      <c r="ND77" s="92"/>
      <c r="NE77" s="93"/>
      <c r="NF77" s="93"/>
      <c r="NG77" s="93"/>
      <c r="NH77" s="93"/>
      <c r="NI77" s="93"/>
      <c r="NJ77" s="93"/>
      <c r="NK77" s="93"/>
      <c r="NL77" s="93"/>
      <c r="NM77" s="93"/>
      <c r="NN77" s="93"/>
      <c r="NO77" s="93"/>
      <c r="NP77" s="93"/>
      <c r="NQ77" s="93"/>
      <c r="NR77" s="94"/>
    </row>
    <row r="78" spans="1:382" ht="13.5" customHeight="1">
      <c r="A78" s="2"/>
      <c r="B78" s="23"/>
      <c r="C78" s="5"/>
      <c r="D78" s="5"/>
      <c r="E78" s="5"/>
      <c r="F78" s="5"/>
      <c r="I78" s="85" t="s">
        <v>29</v>
      </c>
      <c r="J78" s="85"/>
      <c r="K78" s="85"/>
      <c r="L78" s="85"/>
      <c r="M78" s="85"/>
      <c r="N78" s="85"/>
      <c r="O78" s="85"/>
      <c r="P78" s="85"/>
      <c r="Q78" s="85"/>
      <c r="R78" s="81" t="str">
        <f>データ!CG7</f>
        <v xml:space="preserve"> 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1" t="str">
        <f>データ!CH7</f>
        <v xml:space="preserve"> </v>
      </c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3"/>
      <c r="AV78" s="81" t="str">
        <f>データ!CI7</f>
        <v xml:space="preserve"> </v>
      </c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3"/>
      <c r="BK78" s="81" t="str">
        <f>データ!CJ7</f>
        <v xml:space="preserve"> </v>
      </c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3"/>
      <c r="BZ78" s="81" t="str">
        <f>データ!CK7</f>
        <v xml:space="preserve"> </v>
      </c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3"/>
      <c r="CO78" s="5"/>
      <c r="CP78" s="5"/>
      <c r="CQ78" s="5"/>
      <c r="CR78" s="5"/>
      <c r="CS78" s="5"/>
      <c r="CT78" s="5"/>
      <c r="CU78" s="5"/>
      <c r="CV78" s="101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3"/>
      <c r="FY78" s="5"/>
      <c r="FZ78" s="5"/>
      <c r="GA78" s="5"/>
      <c r="GB78" s="5"/>
      <c r="GC78" s="85" t="s">
        <v>29</v>
      </c>
      <c r="GD78" s="85"/>
      <c r="GE78" s="85"/>
      <c r="GF78" s="85"/>
      <c r="GG78" s="85"/>
      <c r="GH78" s="85"/>
      <c r="GI78" s="85"/>
      <c r="GJ78" s="85"/>
      <c r="GK78" s="85"/>
      <c r="GL78" s="81" t="str">
        <f>データ!CT7</f>
        <v xml:space="preserve"> </v>
      </c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3"/>
      <c r="HA78" s="81" t="str">
        <f>データ!CU7</f>
        <v xml:space="preserve"> </v>
      </c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3"/>
      <c r="HP78" s="81" t="str">
        <f>データ!CV7</f>
        <v xml:space="preserve"> </v>
      </c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3"/>
      <c r="IE78" s="81" t="str">
        <f>データ!CW7</f>
        <v xml:space="preserve"> </v>
      </c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3"/>
      <c r="IT78" s="81" t="str">
        <f>データ!CX7</f>
        <v xml:space="preserve"> </v>
      </c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3"/>
      <c r="JL78" s="5"/>
      <c r="JM78" s="5"/>
      <c r="JN78" s="5"/>
      <c r="JO78" s="5"/>
      <c r="JP78" s="5"/>
      <c r="JQ78" s="5"/>
      <c r="JR78" s="85" t="s">
        <v>29</v>
      </c>
      <c r="JS78" s="85"/>
      <c r="JT78" s="85"/>
      <c r="JU78" s="85"/>
      <c r="JV78" s="85"/>
      <c r="JW78" s="85"/>
      <c r="JX78" s="85"/>
      <c r="JY78" s="85"/>
      <c r="JZ78" s="85"/>
      <c r="KA78" s="81">
        <f>データ!DE7</f>
        <v>123.1</v>
      </c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3"/>
      <c r="KP78" s="81">
        <f>データ!DF7</f>
        <v>92.3</v>
      </c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3"/>
      <c r="LE78" s="81">
        <f>データ!DG7</f>
        <v>85.4</v>
      </c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3"/>
      <c r="LT78" s="81">
        <f>データ!DH7</f>
        <v>76.3</v>
      </c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3"/>
      <c r="MI78" s="81">
        <f>データ!DI7</f>
        <v>64.099999999999994</v>
      </c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3"/>
      <c r="MX78" s="5"/>
      <c r="MY78" s="5"/>
      <c r="MZ78" s="5"/>
      <c r="NA78" s="5"/>
      <c r="NB78" s="5"/>
      <c r="NC78" s="45"/>
      <c r="ND78" s="92"/>
      <c r="NE78" s="93"/>
      <c r="NF78" s="93"/>
      <c r="NG78" s="93"/>
      <c r="NH78" s="93"/>
      <c r="NI78" s="93"/>
      <c r="NJ78" s="93"/>
      <c r="NK78" s="93"/>
      <c r="NL78" s="93"/>
      <c r="NM78" s="93"/>
      <c r="NN78" s="93"/>
      <c r="NO78" s="93"/>
      <c r="NP78" s="93"/>
      <c r="NQ78" s="93"/>
      <c r="NR78" s="94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04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6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92"/>
      <c r="NE79" s="93"/>
      <c r="NF79" s="93"/>
      <c r="NG79" s="93"/>
      <c r="NH79" s="93"/>
      <c r="NI79" s="93"/>
      <c r="NJ79" s="93"/>
      <c r="NK79" s="93"/>
      <c r="NL79" s="93"/>
      <c r="NM79" s="93"/>
      <c r="NN79" s="93"/>
      <c r="NO79" s="93"/>
      <c r="NP79" s="93"/>
      <c r="NQ79" s="93"/>
      <c r="NR79" s="94"/>
    </row>
    <row r="80" spans="1:382" ht="13.5" customHeight="1">
      <c r="A80" s="2"/>
      <c r="B80" s="23"/>
      <c r="C80" s="25"/>
      <c r="D80" s="5"/>
      <c r="E80" s="5"/>
      <c r="F80" s="5"/>
      <c r="G80" s="5"/>
      <c r="H80" s="84" t="s">
        <v>41</v>
      </c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84" t="s">
        <v>42</v>
      </c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  <c r="JL80" s="84"/>
      <c r="JM80" s="5"/>
      <c r="JN80" s="5"/>
      <c r="JO80" s="5"/>
      <c r="JP80" s="84" t="s">
        <v>43</v>
      </c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/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/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/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/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25"/>
      <c r="NA80" s="25"/>
      <c r="NB80" s="24"/>
      <c r="NC80" s="2"/>
      <c r="ND80" s="92"/>
      <c r="NE80" s="93"/>
      <c r="NF80" s="93"/>
      <c r="NG80" s="93"/>
      <c r="NH80" s="93"/>
      <c r="NI80" s="93"/>
      <c r="NJ80" s="93"/>
      <c r="NK80" s="93"/>
      <c r="NL80" s="93"/>
      <c r="NM80" s="93"/>
      <c r="NN80" s="93"/>
      <c r="NO80" s="93"/>
      <c r="NP80" s="93"/>
      <c r="NQ80" s="93"/>
      <c r="NR80" s="94"/>
    </row>
    <row r="81" spans="1:382" ht="13.5" customHeight="1">
      <c r="A81" s="2"/>
      <c r="B81" s="23"/>
      <c r="C81" s="25"/>
      <c r="D81" s="5"/>
      <c r="E81" s="5"/>
      <c r="F81" s="5"/>
      <c r="G81" s="5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  <c r="JL81" s="84"/>
      <c r="JM81" s="5"/>
      <c r="JN81" s="5"/>
      <c r="JO81" s="5"/>
      <c r="JP81" s="84"/>
      <c r="JQ81" s="84"/>
      <c r="JR81" s="84"/>
      <c r="JS81" s="84"/>
      <c r="JT81" s="84"/>
      <c r="JU81" s="84"/>
      <c r="JV81" s="84"/>
      <c r="JW81" s="84"/>
      <c r="JX81" s="84"/>
      <c r="JY81" s="84"/>
      <c r="JZ81" s="84"/>
      <c r="KA81" s="84"/>
      <c r="KB81" s="84"/>
      <c r="KC81" s="84"/>
      <c r="KD81" s="84"/>
      <c r="KE81" s="84"/>
      <c r="KF81" s="84"/>
      <c r="KG81" s="84"/>
      <c r="KH81" s="84"/>
      <c r="KI81" s="84"/>
      <c r="KJ81" s="84"/>
      <c r="KK81" s="84"/>
      <c r="KL81" s="84"/>
      <c r="KM81" s="84"/>
      <c r="KN81" s="84"/>
      <c r="KO81" s="84"/>
      <c r="KP81" s="84"/>
      <c r="KQ81" s="84"/>
      <c r="KR81" s="84"/>
      <c r="KS81" s="84"/>
      <c r="KT81" s="84"/>
      <c r="KU81" s="84"/>
      <c r="KV81" s="84"/>
      <c r="KW81" s="84"/>
      <c r="KX81" s="84"/>
      <c r="KY81" s="84"/>
      <c r="KZ81" s="84"/>
      <c r="LA81" s="84"/>
      <c r="LB81" s="84"/>
      <c r="LC81" s="84"/>
      <c r="LD81" s="84"/>
      <c r="LE81" s="84"/>
      <c r="LF81" s="84"/>
      <c r="LG81" s="84"/>
      <c r="LH81" s="84"/>
      <c r="LI81" s="84"/>
      <c r="LJ81" s="84"/>
      <c r="LK81" s="84"/>
      <c r="LL81" s="84"/>
      <c r="LM81" s="84"/>
      <c r="LN81" s="84"/>
      <c r="LO81" s="84"/>
      <c r="LP81" s="84"/>
      <c r="LQ81" s="84"/>
      <c r="LR81" s="84"/>
      <c r="LS81" s="84"/>
      <c r="LT81" s="84"/>
      <c r="LU81" s="84"/>
      <c r="LV81" s="84"/>
      <c r="LW81" s="84"/>
      <c r="LX81" s="84"/>
      <c r="LY81" s="84"/>
      <c r="LZ81" s="84"/>
      <c r="MA81" s="84"/>
      <c r="MB81" s="84"/>
      <c r="MC81" s="84"/>
      <c r="MD81" s="84"/>
      <c r="ME81" s="84"/>
      <c r="MF81" s="84"/>
      <c r="MG81" s="84"/>
      <c r="MH81" s="84"/>
      <c r="MI81" s="84"/>
      <c r="MJ81" s="84"/>
      <c r="MK81" s="84"/>
      <c r="ML81" s="84"/>
      <c r="MM81" s="84"/>
      <c r="MN81" s="84"/>
      <c r="MO81" s="84"/>
      <c r="MP81" s="84"/>
      <c r="MQ81" s="84"/>
      <c r="MR81" s="84"/>
      <c r="MS81" s="84"/>
      <c r="MT81" s="84"/>
      <c r="MU81" s="84"/>
      <c r="MV81" s="84"/>
      <c r="MW81" s="84"/>
      <c r="MX81" s="84"/>
      <c r="MY81" s="84"/>
      <c r="MZ81" s="25"/>
      <c r="NA81" s="25"/>
      <c r="NB81" s="24"/>
      <c r="NC81" s="2"/>
      <c r="ND81" s="92"/>
      <c r="NE81" s="93"/>
      <c r="NF81" s="93"/>
      <c r="NG81" s="93"/>
      <c r="NH81" s="93"/>
      <c r="NI81" s="93"/>
      <c r="NJ81" s="93"/>
      <c r="NK81" s="93"/>
      <c r="NL81" s="93"/>
      <c r="NM81" s="93"/>
      <c r="NN81" s="93"/>
      <c r="NO81" s="93"/>
      <c r="NP81" s="93"/>
      <c r="NQ81" s="93"/>
      <c r="NR81" s="94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95"/>
      <c r="NE82" s="96"/>
      <c r="NF82" s="96"/>
      <c r="NG82" s="96"/>
      <c r="NH82" s="96"/>
      <c r="NI82" s="96"/>
      <c r="NJ82" s="96"/>
      <c r="NK82" s="96"/>
      <c r="NL82" s="96"/>
      <c r="NM82" s="96"/>
      <c r="NN82" s="96"/>
      <c r="NO82" s="96"/>
      <c r="NP82" s="96"/>
      <c r="NQ82" s="96"/>
      <c r="NR82" s="97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algorithmName="SHA-512" hashValue="nKY35iU2fITIWbBxV24+PuJbTbbYe4e+pXDsTf92bbxoX/yVLjuz04VyoIs5q6IfnHWVJLY9vIkQDlHWi/XPAA==" saltValue="l35JI+Ne90vB2w+EOcJ63w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382043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3</v>
      </c>
      <c r="H6" s="61" t="str">
        <f>SUBSTITUTE(H8,"　","")</f>
        <v>愛媛県八幡浜市</v>
      </c>
      <c r="I6" s="61" t="str">
        <f t="shared" si="1"/>
        <v>駅前駐車場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Ａ３Ｂ１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その他駐車場</v>
      </c>
      <c r="Q6" s="63" t="str">
        <f t="shared" si="1"/>
        <v>広場式</v>
      </c>
      <c r="R6" s="64">
        <f t="shared" si="1"/>
        <v>24</v>
      </c>
      <c r="S6" s="63" t="str">
        <f t="shared" si="1"/>
        <v>駅</v>
      </c>
      <c r="T6" s="63" t="str">
        <f t="shared" si="1"/>
        <v>無</v>
      </c>
      <c r="U6" s="64">
        <f t="shared" si="1"/>
        <v>384</v>
      </c>
      <c r="V6" s="64">
        <f t="shared" si="1"/>
        <v>11</v>
      </c>
      <c r="W6" s="64">
        <f t="shared" si="1"/>
        <v>100</v>
      </c>
      <c r="X6" s="63" t="str">
        <f t="shared" si="1"/>
        <v>代行制</v>
      </c>
      <c r="Y6" s="65">
        <f>IF(Y8="-",NA(),Y8)</f>
        <v>170.5</v>
      </c>
      <c r="Z6" s="65">
        <f t="shared" ref="Z6:AH6" si="2">IF(Z8="-",NA(),Z8)</f>
        <v>136.1</v>
      </c>
      <c r="AA6" s="65">
        <f t="shared" si="2"/>
        <v>183.4</v>
      </c>
      <c r="AB6" s="65">
        <f t="shared" si="2"/>
        <v>196.7</v>
      </c>
      <c r="AC6" s="65">
        <f t="shared" si="2"/>
        <v>166.1</v>
      </c>
      <c r="AD6" s="65">
        <f t="shared" si="2"/>
        <v>393.6</v>
      </c>
      <c r="AE6" s="65">
        <f t="shared" si="2"/>
        <v>407.1</v>
      </c>
      <c r="AF6" s="65">
        <f t="shared" si="2"/>
        <v>375.5</v>
      </c>
      <c r="AG6" s="65">
        <f t="shared" si="2"/>
        <v>441.2</v>
      </c>
      <c r="AH6" s="65">
        <f t="shared" si="2"/>
        <v>368.2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11.4</v>
      </c>
      <c r="AP6" s="65">
        <f t="shared" si="3"/>
        <v>11</v>
      </c>
      <c r="AQ6" s="65">
        <f t="shared" si="3"/>
        <v>7.8</v>
      </c>
      <c r="AR6" s="65">
        <f t="shared" si="3"/>
        <v>6.7</v>
      </c>
      <c r="AS6" s="65">
        <f t="shared" si="3"/>
        <v>5.9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105</v>
      </c>
      <c r="BA6" s="66">
        <f t="shared" si="4"/>
        <v>61</v>
      </c>
      <c r="BB6" s="66">
        <f t="shared" si="4"/>
        <v>40</v>
      </c>
      <c r="BC6" s="66">
        <f t="shared" si="4"/>
        <v>27</v>
      </c>
      <c r="BD6" s="66">
        <f t="shared" si="4"/>
        <v>29</v>
      </c>
      <c r="BE6" s="64" t="str">
        <f>IF(BE8="-","",IF(BE8="-","【-】","【"&amp;SUBSTITUTE(TEXT(BE8,"#,##0"),"-","△")&amp;"】"))</f>
        <v>【140】</v>
      </c>
      <c r="BF6" s="65">
        <f>IF(BF8="-",NA(),BF8)</f>
        <v>41.3</v>
      </c>
      <c r="BG6" s="65">
        <f t="shared" ref="BG6:BO6" si="5">IF(BG8="-",NA(),BG8)</f>
        <v>26.5</v>
      </c>
      <c r="BH6" s="65">
        <f t="shared" si="5"/>
        <v>45.5</v>
      </c>
      <c r="BI6" s="65">
        <f t="shared" si="5"/>
        <v>49.2</v>
      </c>
      <c r="BJ6" s="65">
        <f t="shared" si="5"/>
        <v>39.799999999999997</v>
      </c>
      <c r="BK6" s="65">
        <f t="shared" si="5"/>
        <v>51.9</v>
      </c>
      <c r="BL6" s="65">
        <f t="shared" si="5"/>
        <v>59.2</v>
      </c>
      <c r="BM6" s="65">
        <f t="shared" si="5"/>
        <v>64.5</v>
      </c>
      <c r="BN6" s="65">
        <f t="shared" si="5"/>
        <v>60</v>
      </c>
      <c r="BO6" s="65">
        <f t="shared" si="5"/>
        <v>52.8</v>
      </c>
      <c r="BP6" s="62" t="str">
        <f>IF(BP8="-","",IF(BP8="-","【-】","【"&amp;SUBSTITUTE(TEXT(BP8,"#,##0.0"),"-","△")&amp;"】"))</f>
        <v>【45.2】</v>
      </c>
      <c r="BQ6" s="66">
        <f>IF(BQ8="-",NA(),BQ8)</f>
        <v>372</v>
      </c>
      <c r="BR6" s="66">
        <f t="shared" ref="BR6:BZ6" si="6">IF(BR8="-",NA(),BR8)</f>
        <v>212</v>
      </c>
      <c r="BS6" s="66">
        <f t="shared" si="6"/>
        <v>498</v>
      </c>
      <c r="BT6" s="66">
        <f t="shared" si="6"/>
        <v>534</v>
      </c>
      <c r="BU6" s="66">
        <f t="shared" si="6"/>
        <v>326</v>
      </c>
      <c r="BV6" s="66">
        <f t="shared" si="6"/>
        <v>6188</v>
      </c>
      <c r="BW6" s="66">
        <f t="shared" si="6"/>
        <v>7011</v>
      </c>
      <c r="BX6" s="66">
        <f t="shared" si="6"/>
        <v>7612</v>
      </c>
      <c r="BY6" s="66">
        <f t="shared" si="6"/>
        <v>7104</v>
      </c>
      <c r="BZ6" s="66">
        <f t="shared" si="6"/>
        <v>7407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0</v>
      </c>
      <c r="CN6" s="64">
        <f t="shared" si="7"/>
        <v>0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123.1</v>
      </c>
      <c r="DF6" s="65">
        <f t="shared" si="8"/>
        <v>92.3</v>
      </c>
      <c r="DG6" s="65">
        <f t="shared" si="8"/>
        <v>85.4</v>
      </c>
      <c r="DH6" s="65">
        <f t="shared" si="8"/>
        <v>76.3</v>
      </c>
      <c r="DI6" s="65">
        <f t="shared" si="8"/>
        <v>64.099999999999994</v>
      </c>
      <c r="DJ6" s="62" t="str">
        <f>IF(DJ8="-","",IF(DJ8="-","【-】","【"&amp;SUBSTITUTE(TEXT(DJ8,"#,##0.0"),"-","△")&amp;"】"))</f>
        <v>【122.6】</v>
      </c>
      <c r="DK6" s="65">
        <f>IF(DK8="-",NA(),DK8)</f>
        <v>45.5</v>
      </c>
      <c r="DL6" s="65">
        <f t="shared" ref="DL6:DT6" si="9">IF(DL8="-",NA(),DL8)</f>
        <v>45.5</v>
      </c>
      <c r="DM6" s="65">
        <f t="shared" si="9"/>
        <v>54.5</v>
      </c>
      <c r="DN6" s="65">
        <f t="shared" si="9"/>
        <v>54.5</v>
      </c>
      <c r="DO6" s="65">
        <f t="shared" si="9"/>
        <v>54.5</v>
      </c>
      <c r="DP6" s="65">
        <f t="shared" si="9"/>
        <v>230</v>
      </c>
      <c r="DQ6" s="65">
        <f t="shared" si="9"/>
        <v>244.3</v>
      </c>
      <c r="DR6" s="65">
        <f t="shared" si="9"/>
        <v>238.1</v>
      </c>
      <c r="DS6" s="65">
        <f t="shared" si="9"/>
        <v>261.8</v>
      </c>
      <c r="DT6" s="65">
        <f t="shared" si="9"/>
        <v>268.7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382043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3</v>
      </c>
      <c r="H7" s="61" t="str">
        <f t="shared" si="10"/>
        <v>愛媛県　八幡浜市</v>
      </c>
      <c r="I7" s="61" t="str">
        <f t="shared" si="10"/>
        <v>駅前駐車場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Ａ３Ｂ１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その他駐車場</v>
      </c>
      <c r="Q7" s="63" t="str">
        <f t="shared" si="10"/>
        <v>広場式</v>
      </c>
      <c r="R7" s="64">
        <f t="shared" si="10"/>
        <v>24</v>
      </c>
      <c r="S7" s="63" t="str">
        <f t="shared" si="10"/>
        <v>駅</v>
      </c>
      <c r="T7" s="63" t="str">
        <f t="shared" si="10"/>
        <v>無</v>
      </c>
      <c r="U7" s="64">
        <f t="shared" si="10"/>
        <v>384</v>
      </c>
      <c r="V7" s="64">
        <f t="shared" si="10"/>
        <v>11</v>
      </c>
      <c r="W7" s="64">
        <f t="shared" si="10"/>
        <v>100</v>
      </c>
      <c r="X7" s="63" t="str">
        <f t="shared" si="10"/>
        <v>代行制</v>
      </c>
      <c r="Y7" s="65">
        <f>Y8</f>
        <v>170.5</v>
      </c>
      <c r="Z7" s="65">
        <f t="shared" ref="Z7:AH7" si="11">Z8</f>
        <v>136.1</v>
      </c>
      <c r="AA7" s="65">
        <f t="shared" si="11"/>
        <v>183.4</v>
      </c>
      <c r="AB7" s="65">
        <f t="shared" si="11"/>
        <v>196.7</v>
      </c>
      <c r="AC7" s="65">
        <f t="shared" si="11"/>
        <v>166.1</v>
      </c>
      <c r="AD7" s="65">
        <f t="shared" si="11"/>
        <v>393.6</v>
      </c>
      <c r="AE7" s="65">
        <f t="shared" si="11"/>
        <v>407.1</v>
      </c>
      <c r="AF7" s="65">
        <f t="shared" si="11"/>
        <v>375.5</v>
      </c>
      <c r="AG7" s="65">
        <f t="shared" si="11"/>
        <v>441.2</v>
      </c>
      <c r="AH7" s="65">
        <f t="shared" si="11"/>
        <v>368.2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11.4</v>
      </c>
      <c r="AP7" s="65">
        <f t="shared" si="12"/>
        <v>11</v>
      </c>
      <c r="AQ7" s="65">
        <f t="shared" si="12"/>
        <v>7.8</v>
      </c>
      <c r="AR7" s="65">
        <f t="shared" si="12"/>
        <v>6.7</v>
      </c>
      <c r="AS7" s="65">
        <f t="shared" si="12"/>
        <v>5.9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105</v>
      </c>
      <c r="BA7" s="66">
        <f t="shared" si="13"/>
        <v>61</v>
      </c>
      <c r="BB7" s="66">
        <f t="shared" si="13"/>
        <v>40</v>
      </c>
      <c r="BC7" s="66">
        <f t="shared" si="13"/>
        <v>27</v>
      </c>
      <c r="BD7" s="66">
        <f t="shared" si="13"/>
        <v>29</v>
      </c>
      <c r="BE7" s="64"/>
      <c r="BF7" s="65">
        <f>BF8</f>
        <v>41.3</v>
      </c>
      <c r="BG7" s="65">
        <f t="shared" ref="BG7:BO7" si="14">BG8</f>
        <v>26.5</v>
      </c>
      <c r="BH7" s="65">
        <f t="shared" si="14"/>
        <v>45.5</v>
      </c>
      <c r="BI7" s="65">
        <f t="shared" si="14"/>
        <v>49.2</v>
      </c>
      <c r="BJ7" s="65">
        <f t="shared" si="14"/>
        <v>39.799999999999997</v>
      </c>
      <c r="BK7" s="65">
        <f t="shared" si="14"/>
        <v>51.9</v>
      </c>
      <c r="BL7" s="65">
        <f t="shared" si="14"/>
        <v>59.2</v>
      </c>
      <c r="BM7" s="65">
        <f t="shared" si="14"/>
        <v>64.5</v>
      </c>
      <c r="BN7" s="65">
        <f t="shared" si="14"/>
        <v>60</v>
      </c>
      <c r="BO7" s="65">
        <f t="shared" si="14"/>
        <v>52.8</v>
      </c>
      <c r="BP7" s="62"/>
      <c r="BQ7" s="66">
        <f>BQ8</f>
        <v>372</v>
      </c>
      <c r="BR7" s="66">
        <f t="shared" ref="BR7:BZ7" si="15">BR8</f>
        <v>212</v>
      </c>
      <c r="BS7" s="66">
        <f t="shared" si="15"/>
        <v>498</v>
      </c>
      <c r="BT7" s="66">
        <f t="shared" si="15"/>
        <v>534</v>
      </c>
      <c r="BU7" s="66">
        <f t="shared" si="15"/>
        <v>326</v>
      </c>
      <c r="BV7" s="66">
        <f t="shared" si="15"/>
        <v>6188</v>
      </c>
      <c r="BW7" s="66">
        <f t="shared" si="15"/>
        <v>7011</v>
      </c>
      <c r="BX7" s="66">
        <f t="shared" si="15"/>
        <v>7612</v>
      </c>
      <c r="BY7" s="66">
        <f t="shared" si="15"/>
        <v>7104</v>
      </c>
      <c r="BZ7" s="66">
        <f t="shared" si="15"/>
        <v>7407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0</v>
      </c>
      <c r="CN7" s="64">
        <f>CN8</f>
        <v>0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123.1</v>
      </c>
      <c r="DF7" s="65">
        <f t="shared" si="16"/>
        <v>92.3</v>
      </c>
      <c r="DG7" s="65">
        <f t="shared" si="16"/>
        <v>85.4</v>
      </c>
      <c r="DH7" s="65">
        <f t="shared" si="16"/>
        <v>76.3</v>
      </c>
      <c r="DI7" s="65">
        <f t="shared" si="16"/>
        <v>64.099999999999994</v>
      </c>
      <c r="DJ7" s="62"/>
      <c r="DK7" s="65">
        <f>DK8</f>
        <v>45.5</v>
      </c>
      <c r="DL7" s="65">
        <f t="shared" ref="DL7:DT7" si="17">DL8</f>
        <v>45.5</v>
      </c>
      <c r="DM7" s="65">
        <f t="shared" si="17"/>
        <v>54.5</v>
      </c>
      <c r="DN7" s="65">
        <f t="shared" si="17"/>
        <v>54.5</v>
      </c>
      <c r="DO7" s="65">
        <f t="shared" si="17"/>
        <v>54.5</v>
      </c>
      <c r="DP7" s="65">
        <f t="shared" si="17"/>
        <v>230</v>
      </c>
      <c r="DQ7" s="65">
        <f t="shared" si="17"/>
        <v>244.3</v>
      </c>
      <c r="DR7" s="65">
        <f t="shared" si="17"/>
        <v>238.1</v>
      </c>
      <c r="DS7" s="65">
        <f t="shared" si="17"/>
        <v>261.8</v>
      </c>
      <c r="DT7" s="65">
        <f t="shared" si="17"/>
        <v>268.7</v>
      </c>
      <c r="DU7" s="62"/>
    </row>
    <row r="8" spans="1:125" s="67" customFormat="1">
      <c r="A8" s="50"/>
      <c r="B8" s="68">
        <v>2016</v>
      </c>
      <c r="C8" s="68">
        <v>382043</v>
      </c>
      <c r="D8" s="68">
        <v>47</v>
      </c>
      <c r="E8" s="68">
        <v>14</v>
      </c>
      <c r="F8" s="68">
        <v>0</v>
      </c>
      <c r="G8" s="68">
        <v>3</v>
      </c>
      <c r="H8" s="68" t="s">
        <v>113</v>
      </c>
      <c r="I8" s="68" t="s">
        <v>114</v>
      </c>
      <c r="J8" s="68" t="s">
        <v>115</v>
      </c>
      <c r="K8" s="68" t="s">
        <v>116</v>
      </c>
      <c r="L8" s="68" t="s">
        <v>117</v>
      </c>
      <c r="M8" s="68" t="s">
        <v>118</v>
      </c>
      <c r="N8" s="68"/>
      <c r="O8" s="69" t="s">
        <v>119</v>
      </c>
      <c r="P8" s="70" t="s">
        <v>120</v>
      </c>
      <c r="Q8" s="70" t="s">
        <v>121</v>
      </c>
      <c r="R8" s="71">
        <v>24</v>
      </c>
      <c r="S8" s="70" t="s">
        <v>122</v>
      </c>
      <c r="T8" s="70" t="s">
        <v>123</v>
      </c>
      <c r="U8" s="71">
        <v>384</v>
      </c>
      <c r="V8" s="71">
        <v>11</v>
      </c>
      <c r="W8" s="71">
        <v>100</v>
      </c>
      <c r="X8" s="70" t="s">
        <v>124</v>
      </c>
      <c r="Y8" s="72">
        <v>170.5</v>
      </c>
      <c r="Z8" s="72">
        <v>136.1</v>
      </c>
      <c r="AA8" s="72">
        <v>183.4</v>
      </c>
      <c r="AB8" s="72">
        <v>196.7</v>
      </c>
      <c r="AC8" s="72">
        <v>166.1</v>
      </c>
      <c r="AD8" s="72">
        <v>393.6</v>
      </c>
      <c r="AE8" s="72">
        <v>407.1</v>
      </c>
      <c r="AF8" s="72">
        <v>375.5</v>
      </c>
      <c r="AG8" s="72">
        <v>441.2</v>
      </c>
      <c r="AH8" s="72">
        <v>368.2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11.4</v>
      </c>
      <c r="AP8" s="72">
        <v>11</v>
      </c>
      <c r="AQ8" s="72">
        <v>7.8</v>
      </c>
      <c r="AR8" s="72">
        <v>6.7</v>
      </c>
      <c r="AS8" s="72">
        <v>5.9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105</v>
      </c>
      <c r="BA8" s="73">
        <v>61</v>
      </c>
      <c r="BB8" s="73">
        <v>40</v>
      </c>
      <c r="BC8" s="73">
        <v>27</v>
      </c>
      <c r="BD8" s="73">
        <v>29</v>
      </c>
      <c r="BE8" s="73">
        <v>140</v>
      </c>
      <c r="BF8" s="72">
        <v>41.3</v>
      </c>
      <c r="BG8" s="72">
        <v>26.5</v>
      </c>
      <c r="BH8" s="72">
        <v>45.5</v>
      </c>
      <c r="BI8" s="72">
        <v>49.2</v>
      </c>
      <c r="BJ8" s="72">
        <v>39.799999999999997</v>
      </c>
      <c r="BK8" s="72">
        <v>51.9</v>
      </c>
      <c r="BL8" s="72">
        <v>59.2</v>
      </c>
      <c r="BM8" s="72">
        <v>64.5</v>
      </c>
      <c r="BN8" s="72">
        <v>60</v>
      </c>
      <c r="BO8" s="72">
        <v>52.8</v>
      </c>
      <c r="BP8" s="69">
        <v>45.2</v>
      </c>
      <c r="BQ8" s="73">
        <v>372</v>
      </c>
      <c r="BR8" s="73">
        <v>212</v>
      </c>
      <c r="BS8" s="73">
        <v>498</v>
      </c>
      <c r="BT8" s="74">
        <v>534</v>
      </c>
      <c r="BU8" s="74">
        <v>326</v>
      </c>
      <c r="BV8" s="73">
        <v>6188</v>
      </c>
      <c r="BW8" s="73">
        <v>7011</v>
      </c>
      <c r="BX8" s="73">
        <v>7612</v>
      </c>
      <c r="BY8" s="73">
        <v>7104</v>
      </c>
      <c r="BZ8" s="73">
        <v>7407</v>
      </c>
      <c r="CA8" s="71">
        <v>19129</v>
      </c>
      <c r="CB8" s="72" t="s">
        <v>117</v>
      </c>
      <c r="CC8" s="72" t="s">
        <v>117</v>
      </c>
      <c r="CD8" s="72" t="s">
        <v>117</v>
      </c>
      <c r="CE8" s="72" t="s">
        <v>117</v>
      </c>
      <c r="CF8" s="72" t="s">
        <v>117</v>
      </c>
      <c r="CG8" s="72" t="s">
        <v>117</v>
      </c>
      <c r="CH8" s="72" t="s">
        <v>117</v>
      </c>
      <c r="CI8" s="72" t="s">
        <v>117</v>
      </c>
      <c r="CJ8" s="72" t="s">
        <v>117</v>
      </c>
      <c r="CK8" s="72" t="s">
        <v>117</v>
      </c>
      <c r="CL8" s="69" t="s">
        <v>117</v>
      </c>
      <c r="CM8" s="71">
        <v>0</v>
      </c>
      <c r="CN8" s="71">
        <v>0</v>
      </c>
      <c r="CO8" s="72" t="s">
        <v>117</v>
      </c>
      <c r="CP8" s="72" t="s">
        <v>117</v>
      </c>
      <c r="CQ8" s="72" t="s">
        <v>117</v>
      </c>
      <c r="CR8" s="72" t="s">
        <v>117</v>
      </c>
      <c r="CS8" s="72" t="s">
        <v>117</v>
      </c>
      <c r="CT8" s="72" t="s">
        <v>117</v>
      </c>
      <c r="CU8" s="72" t="s">
        <v>117</v>
      </c>
      <c r="CV8" s="72" t="s">
        <v>117</v>
      </c>
      <c r="CW8" s="72" t="s">
        <v>117</v>
      </c>
      <c r="CX8" s="72" t="s">
        <v>117</v>
      </c>
      <c r="CY8" s="69" t="s">
        <v>117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123.1</v>
      </c>
      <c r="DF8" s="72">
        <v>92.3</v>
      </c>
      <c r="DG8" s="72">
        <v>85.4</v>
      </c>
      <c r="DH8" s="72">
        <v>76.3</v>
      </c>
      <c r="DI8" s="72">
        <v>64.099999999999994</v>
      </c>
      <c r="DJ8" s="69">
        <v>122.6</v>
      </c>
      <c r="DK8" s="72">
        <v>45.5</v>
      </c>
      <c r="DL8" s="72">
        <v>45.5</v>
      </c>
      <c r="DM8" s="72">
        <v>54.5</v>
      </c>
      <c r="DN8" s="72">
        <v>54.5</v>
      </c>
      <c r="DO8" s="72">
        <v>54.5</v>
      </c>
      <c r="DP8" s="72">
        <v>230</v>
      </c>
      <c r="DQ8" s="72">
        <v>244.3</v>
      </c>
      <c r="DR8" s="72">
        <v>238.1</v>
      </c>
      <c r="DS8" s="72">
        <v>261.8</v>
      </c>
      <c r="DT8" s="72">
        <v>268.7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125</v>
      </c>
      <c r="C10" s="79" t="s">
        <v>126</v>
      </c>
      <c r="D10" s="79" t="s">
        <v>127</v>
      </c>
      <c r="E10" s="79" t="s">
        <v>128</v>
      </c>
      <c r="F10" s="79" t="s">
        <v>129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YWH1892</cp:lastModifiedBy>
  <dcterms:created xsi:type="dcterms:W3CDTF">2018-02-09T01:53:15Z</dcterms:created>
  <dcterms:modified xsi:type="dcterms:W3CDTF">2018-03-19T05:01:19Z</dcterms:modified>
  <cp:category/>
</cp:coreProperties>
</file>