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<sst xmlns="http://schemas.openxmlformats.org/spreadsheetml/2006/main" count="240" uniqueCount="126">
  <si>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</si>
  <si>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</si>
  <si>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</si>
  <si>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</si>
  <si>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</si>
  <si>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</si>
  <si>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</si>
  <si>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</si>
  <si>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</si>
  <si>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</si>
  <si>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</si>
  <si>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</si>
  <si>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</si>
  <si>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</si>
  <si>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</si>
  <si>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</si>
  <si>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</si>
  <si>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</si>
  <si>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</si>
  <si>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</si>
  <si>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</si>
  <si>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</si>
  <si>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</si>
  <si>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</si>
  <si>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</si>
  <si>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</si>
  <si>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</si>
  <si>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</si>
  <si>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</si>
  <si>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</si>
  <si>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</si>
  <si>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</si>
  <si>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</si>
  <si>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</si>
  <si>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</si>
  <si>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</si>
  <si>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</si>
  <si>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</si>
  <si>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</si>
  <si>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</si>
  <si>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</si>
  <si>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</si>
  <si>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</si>
  <si>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</si>
  <si>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</si>
  <si>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</si>
  <si>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</si>
  <si>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</si>
  <si>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</si>
  <si>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</si>
  <si>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</si>
  <si>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</si>
  <si>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</si>
  <si>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</si>
  <si>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</si>
  <si>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</si>
  <si>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</si>
  <si>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</si>
  <si>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</si>
  <si>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</si>
  <si>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</si>
  <si>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</si>
  <si>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</si>
  <si>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</si>
  <si>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</si>
  <si>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</si>
  <si>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</si>
  <si>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</si>
  <si>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</si>
  <si>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</si>
  <si>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</si>
  <si>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</si>
  <si>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</si>
  <si>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</si>
  <si>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</si>
  <si>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</si>
  <si>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</si>
  <si>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</si>
  <si>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</si>
  <si>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</si>
  <si>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</si>
  <si>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</si>
  <si>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</si>
  <si>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</si>
  <si>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</si>
  <si>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</si>
  <si>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</si>
  <si>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</si>
  <si>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</si>
  <si>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</si>
  <si>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</si>
  <si>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</si>
  <si>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</si>
  <si>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</si>
  <si>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</si>
  <si>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</si>
  <si>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</si>
  <si>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</si>
  <si>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</si>
  <si>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</si>
  <si>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</si>
  <si>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</si>
  <si>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</si>
  <si>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</si>
  <si>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</si>
  <si>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</si>
  <si>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</si>
  <si>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</si>
  <si>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</si>
  <si>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</si>
  <si>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</si>
  <si>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</si>
  <si>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</si>
  <si>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</si>
  <si>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</si>
  <si>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</si>
  <si>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</si>
  <si>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</si>
  <si>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</si>
  <si>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</si>
  <si>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</si>
  <si>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</si>
  <si>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収益的収支比率
　100％に満たない赤字状態ではあり、一般会計繰入金で収支差額を調整している現状である。ここ5年間は、一般会計繰入金の増加と、企業債元利償還金の減少により、改善傾向にある。
④　企業債残高対事業規模比率
　企業債残高の減少と一般会計負担分の増加により、年々減少している。
⑤　経費回収率、⑥　汚水処理原価
　処理区域は拡大しているが、人口減少等により使用料収入と有収水量は横ばいとなっている。一方、分流式下水道に要する経費等の増加に伴い、汚水処理費が減少しているので、経費回収率は高くなり、汚水処理原価は低くなっている。
⑦　施設利用率
　処理区域の拡大に伴い、年々増えている。H26には100％を超え、処理能力以上の処理をしているが、保内浄化センターの増築により、H27から改善されている。
⑧　水洗化率
　整備が完了している八幡浜処理区では95％に近いが、整備中の保内処理区では約65％である。保内処理区については、H18供用開始ということで、すでに浄化槽が普及していたことと、住民の高齢化が原因と考えているが、今後も水洗化率の向上に努めていきたい。</t>
    <rPh sb="2" eb="5">
      <t>シュウエキテキ</t>
    </rPh>
    <rPh sb="5" eb="7">
      <t>シュウシ</t>
    </rPh>
    <rPh sb="7" eb="9">
      <t>ヒリツ</t>
    </rPh>
    <rPh sb="29" eb="31">
      <t>イッパン</t>
    </rPh>
    <rPh sb="31" eb="33">
      <t>カイケイ</t>
    </rPh>
    <rPh sb="33" eb="35">
      <t>クリイレ</t>
    </rPh>
    <rPh sb="35" eb="36">
      <t>キン</t>
    </rPh>
    <rPh sb="37" eb="39">
      <t>シュウシ</t>
    </rPh>
    <rPh sb="39" eb="41">
      <t>サガク</t>
    </rPh>
    <rPh sb="42" eb="44">
      <t>チョウセイ</t>
    </rPh>
    <rPh sb="48" eb="50">
      <t>ゲンジョウ</t>
    </rPh>
    <rPh sb="76" eb="78">
      <t>ガンリ</t>
    </rPh>
    <rPh sb="88" eb="90">
      <t>カイゼン</t>
    </rPh>
    <rPh sb="90" eb="92">
      <t>ケイコウ</t>
    </rPh>
    <rPh sb="113" eb="115">
      <t>キギョウ</t>
    </rPh>
    <rPh sb="115" eb="116">
      <t>サイ</t>
    </rPh>
    <rPh sb="116" eb="118">
      <t>ザンダカ</t>
    </rPh>
    <rPh sb="119" eb="121">
      <t>ゲンショウ</t>
    </rPh>
    <rPh sb="128" eb="129">
      <t>ブン</t>
    </rPh>
    <rPh sb="136" eb="138">
      <t>ネンネン</t>
    </rPh>
    <rPh sb="138" eb="140">
      <t>ゲンショウ</t>
    </rPh>
    <rPh sb="148" eb="150">
      <t>ケイヒ</t>
    </rPh>
    <rPh sb="150" eb="152">
      <t>カイシュウ</t>
    </rPh>
    <rPh sb="152" eb="153">
      <t>リツ</t>
    </rPh>
    <rPh sb="156" eb="158">
      <t>オスイ</t>
    </rPh>
    <rPh sb="158" eb="160">
      <t>ショリ</t>
    </rPh>
    <rPh sb="160" eb="162">
      <t>ゲンカ</t>
    </rPh>
    <rPh sb="177" eb="179">
      <t>ジンコウ</t>
    </rPh>
    <rPh sb="179" eb="181">
      <t>ゲンショウ</t>
    </rPh>
    <rPh sb="181" eb="182">
      <t>トウ</t>
    </rPh>
    <rPh sb="280" eb="282">
      <t>ショリ</t>
    </rPh>
    <rPh sb="282" eb="284">
      <t>クイキ</t>
    </rPh>
    <rPh sb="285" eb="287">
      <t>カクダイ</t>
    </rPh>
    <rPh sb="288" eb="289">
      <t>トモナ</t>
    </rPh>
    <rPh sb="291" eb="293">
      <t>ネンネン</t>
    </rPh>
    <rPh sb="293" eb="294">
      <t>フ</t>
    </rPh>
    <rPh sb="312" eb="314">
      <t>ショリ</t>
    </rPh>
    <rPh sb="314" eb="316">
      <t>ノウリョク</t>
    </rPh>
    <rPh sb="316" eb="318">
      <t>イジョウ</t>
    </rPh>
    <rPh sb="319" eb="321">
      <t>ショリ</t>
    </rPh>
    <rPh sb="328" eb="330">
      <t>ホナイ</t>
    </rPh>
    <rPh sb="330" eb="332">
      <t>ジョウカ</t>
    </rPh>
    <rPh sb="337" eb="339">
      <t>ゾウチク</t>
    </rPh>
    <rPh sb="348" eb="350">
      <t>カイゼン</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</si>
  <si>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ため、順次、老朽管渠の更新を行っている。ただし、H24以降は、保内処理区の整備を優先して実施しているため、八幡浜処理区の管渠の更新は行っていない。
　保内処理区の面整備がH29で完成予定なので、それ以降は、ストックマネジメント計画に基づき、八幡浜処理区の管渠の長寿命化に着手することにしている。
　八幡浜処理区の処理場については、H26から長寿命化事業に取り組んでいるが、今後はストックマネジメントに移行予定である。</t>
    <rPh sb="227" eb="229">
      <t>ケイカク</t>
    </rPh>
    <rPh sb="230" eb="231">
      <t>モト</t>
    </rPh>
    <rPh sb="300" eb="302">
      <t>コンゴ</t>
    </rPh>
    <rPh sb="314" eb="316">
      <t>イコウ</t>
    </rPh>
    <rPh sb="316" eb="318">
      <t>ヨテイ</t>
    </rPh>
    <phoneticPr fontId="4"/>
  </si>
  <si>
    <t>　経営の健全性・効率性については、それぞれの指標で、類似団体の平均値に近い数字となっている。
　H29で保内処理区の面整備が完了する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一方、収入面では、人口の減少と節水意識の向上及び節水機器の普及により、有収水量が減少し、それに伴う使用料の減少も続くと予想される。そのため、3年に1度の見直しを行いたい。
　今後は、経営戦略に基づき、保内処理区においては、接続依頼の強化による水洗化率の向上、八幡浜処理区おいては、不明水対策による有収率の向上に努めていきたい。</t>
    <rPh sb="54" eb="56">
      <t>ショリ</t>
    </rPh>
    <rPh sb="144" eb="145">
      <t>メン</t>
    </rPh>
    <rPh sb="145" eb="147">
      <t>セイビ</t>
    </rPh>
    <rPh sb="258" eb="260">
      <t>コンゴ</t>
    </rPh>
    <rPh sb="262" eb="264">
      <t>ケイエイ</t>
    </rPh>
    <rPh sb="264" eb="266">
      <t>センリャク</t>
    </rPh>
    <rPh sb="267" eb="268">
      <t>モト</t>
    </rPh>
    <rPh sb="300" eb="303">
      <t>ヤワタハマ</t>
    </rPh>
    <rPh sb="303" eb="305">
      <t>ショリ</t>
    </rPh>
    <rPh sb="305" eb="306">
      <t>ク</t>
    </rPh>
    <rPh sb="311" eb="313">
      <t>フメイ</t>
    </rPh>
    <rPh sb="313" eb="314">
      <t>スイ</t>
    </rPh>
    <rPh sb="314" eb="316">
      <t>タイサク</t>
    </rPh>
    <rPh sb="319" eb="321">
      <t>ユウシュウ</t>
    </rPh>
    <rPh sb="321" eb="322">
      <t>リツ</t>
    </rPh>
    <rPh sb="323" eb="325">
      <t>コウジョウ</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</si>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</sst>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472704"/>
        <c:axId val="56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0.11</c:v>
                </c:pt>
                <c:pt idx="3">
                  <c:v>0.09</c:v>
                </c:pt>
                <c:pt idx="4">
                  <c:v>0.19</c:v>
                </c:pt>
              </c:numCache>
            </c:numRef>
          </c:val>
          <c:smooth val="0"/>
        </c:ser>
        <c:dLbls>
          <c:showLegendKey val="0"/>
          <c:showVal val="0"/>
          <c:showCatName val="0"/>
          <c:showSerName val="0"/>
          <c:showPercent val="0"/>
          <c:showBubbleSize val="0"/>
        </c:dLbls>
        <c:marker val="1"/>
        <c:smooth val="0"/>
        <c:axId val="56472704"/>
        <c:axId val="56474624"/>
      </c:lineChart>
      <c:dateAx>
        <c:axId val="56472704"/>
        <c:scaling>
          <c:orientation val="minMax"/>
        </c:scaling>
        <c:delete val="1"/>
        <c:axPos val="b"/>
        <c:numFmt formatCode="ge" sourceLinked="1"/>
        <c:majorTickMark val="none"/>
        <c:minorTickMark val="none"/>
        <c:tickLblPos val="none"/>
        <c:crossAx val="56474624"/>
        <c:crosses val="autoZero"/>
        <c:auto val="1"/>
        <c:lblOffset val="100"/>
        <c:baseTimeUnit val="years"/>
      </c:dateAx>
      <c:valAx>
        <c:axId val="56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51.4</c:v>
                </c:pt>
                <c:pt idx="1">
                  <c:v>62.74</c:v>
                </c:pt>
                <c:pt idx="2">
                  <c:v>88.26</c:v>
                </c:pt>
                <c:pt idx="3">
                  <c:v>87.3</c:v>
                </c:pt>
                <c:pt idx="4">
                  <c:v>85.95</c:v>
                </c:pt>
              </c:numCache>
            </c:numRef>
          </c:val>
        </c:ser>
        <c:dLbls>
          <c:showLegendKey val="0"/>
          <c:showVal val="0"/>
          <c:showCatName val="0"/>
          <c:showSerName val="0"/>
          <c:showPercent val="0"/>
          <c:showBubbleSize val="0"/>
        </c:dLbls>
        <c:gapWidth val="150"/>
        <c:axId val="57041664"/>
        <c:axId val="5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041664"/>
        <c:axId val="57043584"/>
      </c:lineChart>
      <c:dateAx>
        <c:axId val="57041664"/>
        <c:scaling>
          <c:orientation val="minMax"/>
        </c:scaling>
        <c:delete val="1"/>
        <c:axPos val="b"/>
        <c:numFmt formatCode="ge" sourceLinked="1"/>
        <c:majorTickMark val="none"/>
        <c:minorTickMark val="none"/>
        <c:tickLblPos val="none"/>
        <c:crossAx val="57043584"/>
        <c:crosses val="autoZero"/>
        <c:auto val="1"/>
        <c:lblOffset val="100"/>
        <c:baseTimeUnit val="years"/>
      </c:dateAx>
      <c:valAx>
        <c:axId val="57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19008"/>
        <c:axId val="104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19008"/>
        <c:axId val="104220928"/>
      </c:lineChart>
      <c:dateAx>
        <c:axId val="104219008"/>
        <c:scaling>
          <c:orientation val="minMax"/>
        </c:scaling>
        <c:delete val="1"/>
        <c:axPos val="b"/>
        <c:numFmt formatCode="ge" sourceLinked="1"/>
        <c:majorTickMark val="none"/>
        <c:minorTickMark val="none"/>
        <c:tickLblPos val="none"/>
        <c:crossAx val="104220928"/>
        <c:crosses val="autoZero"/>
        <c:auto val="1"/>
        <c:lblOffset val="100"/>
        <c:baseTimeUnit val="years"/>
      </c:dateAx>
      <c:valAx>
        <c:axId val="104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47296"/>
        <c:axId val="1042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47296"/>
        <c:axId val="104249216"/>
      </c:lineChart>
      <c:dateAx>
        <c:axId val="104247296"/>
        <c:scaling>
          <c:orientation val="minMax"/>
        </c:scaling>
        <c:delete val="1"/>
        <c:axPos val="b"/>
        <c:numFmt formatCode="ge" sourceLinked="1"/>
        <c:majorTickMark val="none"/>
        <c:minorTickMark val="none"/>
        <c:tickLblPos val="none"/>
        <c:crossAx val="104249216"/>
        <c:crosses val="autoZero"/>
        <c:auto val="1"/>
        <c:lblOffset val="100"/>
        <c:baseTimeUnit val="years"/>
      </c:dateAx>
      <c:valAx>
        <c:axId val="1042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96448"/>
        <c:axId val="104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96448"/>
        <c:axId val="104298368"/>
      </c:lineChart>
      <c:dateAx>
        <c:axId val="104296448"/>
        <c:scaling>
          <c:orientation val="minMax"/>
        </c:scaling>
        <c:delete val="1"/>
        <c:axPos val="b"/>
        <c:numFmt formatCode="ge" sourceLinked="1"/>
        <c:majorTickMark val="none"/>
        <c:minorTickMark val="none"/>
        <c:tickLblPos val="none"/>
        <c:crossAx val="104298368"/>
        <c:crosses val="autoZero"/>
        <c:auto val="1"/>
        <c:lblOffset val="100"/>
        <c:baseTimeUnit val="years"/>
      </c:dateAx>
      <c:valAx>
        <c:axId val="104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20384"/>
        <c:axId val="104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20384"/>
        <c:axId val="104326656"/>
      </c:lineChart>
      <c:dateAx>
        <c:axId val="104320384"/>
        <c:scaling>
          <c:orientation val="minMax"/>
        </c:scaling>
        <c:delete val="1"/>
        <c:axPos val="b"/>
        <c:numFmt formatCode="ge" sourceLinked="1"/>
        <c:majorTickMark val="none"/>
        <c:minorTickMark val="none"/>
        <c:tickLblPos val="none"/>
        <c:crossAx val="104326656"/>
        <c:crosses val="autoZero"/>
        <c:auto val="1"/>
        <c:lblOffset val="100"/>
        <c:baseTimeUnit val="years"/>
      </c:dateAx>
      <c:valAx>
        <c:axId val="1043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1323.68</c:v>
                </c:pt>
                <c:pt idx="1">
                  <c:v>938.01</c:v>
                </c:pt>
                <c:pt idx="2">
                  <c:v>439.96</c:v>
                </c:pt>
                <c:pt idx="3">
                  <c:v>523.66999999999996</c:v>
                </c:pt>
                <c:pt idx="4">
                  <c:v>400.56</c:v>
                </c:pt>
              </c:numCache>
            </c:numRef>
          </c:val>
        </c:ser>
        <c:dLbls>
          <c:showLegendKey val="0"/>
          <c:showVal val="0"/>
          <c:showCatName val="0"/>
          <c:showSerName val="0"/>
          <c:showPercent val="0"/>
          <c:showBubbleSize val="0"/>
        </c:dLbls>
        <c:gapWidth val="150"/>
        <c:axId val="104344576"/>
        <c:axId val="1043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721.06</c:v>
                </c:pt>
                <c:pt idx="3">
                  <c:v>862.87</c:v>
                </c:pt>
                <c:pt idx="4">
                  <c:v>716.96</c:v>
                </c:pt>
              </c:numCache>
            </c:numRef>
          </c:val>
          <c:smooth val="0"/>
        </c:ser>
        <c:dLbls>
          <c:showLegendKey val="0"/>
          <c:showVal val="0"/>
          <c:showCatName val="0"/>
          <c:showSerName val="0"/>
          <c:showPercent val="0"/>
          <c:showBubbleSize val="0"/>
        </c:dLbls>
        <c:marker val="1"/>
        <c:smooth val="0"/>
        <c:axId val="104344576"/>
        <c:axId val="104367232"/>
      </c:lineChart>
      <c:dateAx>
        <c:axId val="104344576"/>
        <c:scaling>
          <c:orientation val="minMax"/>
        </c:scaling>
        <c:delete val="1"/>
        <c:axPos val="b"/>
        <c:numFmt formatCode="ge" sourceLinked="1"/>
        <c:majorTickMark val="none"/>
        <c:minorTickMark val="none"/>
        <c:tickLblPos val="none"/>
        <c:crossAx val="104367232"/>
        <c:crosses val="autoZero"/>
        <c:auto val="1"/>
        <c:lblOffset val="100"/>
        <c:baseTimeUnit val="years"/>
      </c:dateAx>
      <c:valAx>
        <c:axId val="1043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67.75</c:v>
                </c:pt>
                <c:pt idx="1">
                  <c:v>74.650000000000006</c:v>
                </c:pt>
                <c:pt idx="2">
                  <c:v>86.23</c:v>
                </c:pt>
                <c:pt idx="3">
                  <c:v>78.98</c:v>
                </c:pt>
                <c:pt idx="4">
                  <c:v>98.5</c:v>
                </c:pt>
              </c:numCache>
            </c:numRef>
          </c:val>
        </c:ser>
        <c:dLbls>
          <c:showLegendKey val="0"/>
          <c:showVal val="0"/>
          <c:showCatName val="0"/>
          <c:showSerName val="0"/>
          <c:showPercent val="0"/>
          <c:showBubbleSize val="0"/>
        </c:dLbls>
        <c:gapWidth val="150"/>
        <c:axId val="104389248"/>
        <c:axId val="1043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84.86</c:v>
                </c:pt>
                <c:pt idx="3">
                  <c:v>85.39</c:v>
                </c:pt>
                <c:pt idx="4">
                  <c:v>88.09</c:v>
                </c:pt>
              </c:numCache>
            </c:numRef>
          </c:val>
          <c:smooth val="0"/>
        </c:ser>
        <c:dLbls>
          <c:showLegendKey val="0"/>
          <c:showVal val="0"/>
          <c:showCatName val="0"/>
          <c:showSerName val="0"/>
          <c:showPercent val="0"/>
          <c:showBubbleSize val="0"/>
        </c:dLbls>
        <c:marker val="1"/>
        <c:smooth val="0"/>
        <c:axId val="104389248"/>
        <c:axId val="104395520"/>
      </c:lineChart>
      <c:dateAx>
        <c:axId val="104389248"/>
        <c:scaling>
          <c:orientation val="minMax"/>
        </c:scaling>
        <c:delete val="1"/>
        <c:axPos val="b"/>
        <c:numFmt formatCode="ge" sourceLinked="1"/>
        <c:majorTickMark val="none"/>
        <c:minorTickMark val="none"/>
        <c:tickLblPos val="none"/>
        <c:crossAx val="104395520"/>
        <c:crosses val="autoZero"/>
        <c:auto val="1"/>
        <c:lblOffset val="100"/>
        <c:baseTimeUnit val="years"/>
      </c:dateAx>
      <c:valAx>
        <c:axId val="1043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235.48</c:v>
                </c:pt>
                <c:pt idx="1">
                  <c:v>214.27</c:v>
                </c:pt>
                <c:pt idx="2">
                  <c:v>190.2</c:v>
                </c:pt>
                <c:pt idx="3">
                  <c:v>216.23</c:v>
                </c:pt>
                <c:pt idx="4">
                  <c:v>184.23</c:v>
                </c:pt>
              </c:numCache>
            </c:numRef>
          </c:val>
        </c:ser>
        <c:dLbls>
          <c:showLegendKey val="0"/>
          <c:showVal val="0"/>
          <c:showCatName val="0"/>
          <c:showSerName val="0"/>
          <c:showPercent val="0"/>
          <c:showBubbleSize val="0"/>
        </c:dLbls>
        <c:gapWidth val="150"/>
        <c:axId val="104519552"/>
        <c:axId val="1045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188.14</c:v>
                </c:pt>
                <c:pt idx="3">
                  <c:v>188.79</c:v>
                </c:pt>
                <c:pt idx="4">
                  <c:v>181.8</c:v>
                </c:pt>
              </c:numCache>
            </c:numRef>
          </c:val>
          <c:smooth val="0"/>
        </c:ser>
        <c:dLbls>
          <c:showLegendKey val="0"/>
          <c:showVal val="0"/>
          <c:showCatName val="0"/>
          <c:showSerName val="0"/>
          <c:showPercent val="0"/>
          <c:showBubbleSize val="0"/>
        </c:dLbls>
        <c:marker val="1"/>
        <c:smooth val="0"/>
        <c:axId val="104519552"/>
        <c:axId val="104525824"/>
      </c:lineChart>
      <c:dateAx>
        <c:axId val="104519552"/>
        <c:scaling>
          <c:orientation val="minMax"/>
        </c:scaling>
        <c:delete val="1"/>
        <c:axPos val="b"/>
        <c:numFmt formatCode="ge" sourceLinked="1"/>
        <c:majorTickMark val="none"/>
        <c:minorTickMark val="none"/>
        <c:tickLblPos val="none"/>
        <c:crossAx val="104525824"/>
        <c:crosses val="autoZero"/>
        <c:auto val="1"/>
        <c:lblOffset val="100"/>
        <c:baseTimeUnit val="years"/>
      </c:dateAx>
      <c:valAx>
        <c:axId val="1045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79.180000000000007</c:v>
                </c:pt>
                <c:pt idx="1">
                  <c:v>92.98</c:v>
                </c:pt>
                <c:pt idx="2">
                  <c:v>100.37</c:v>
                </c:pt>
                <c:pt idx="3">
                  <c:v>97.78</c:v>
                </c:pt>
                <c:pt idx="4">
                  <c:v>86.92</c:v>
                </c:pt>
              </c:numCache>
            </c:numRef>
          </c:val>
        </c:ser>
        <c:dLbls>
          <c:showLegendKey val="0"/>
          <c:showVal val="0"/>
          <c:showCatName val="0"/>
          <c:showSerName val="0"/>
          <c:showPercent val="0"/>
          <c:showBubbleSize val="0"/>
        </c:dLbls>
        <c:gapWidth val="150"/>
        <c:axId val="104560128"/>
        <c:axId val="1045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64.23</c:v>
                </c:pt>
                <c:pt idx="3">
                  <c:v>59.4</c:v>
                </c:pt>
                <c:pt idx="4">
                  <c:v>59.35</c:v>
                </c:pt>
              </c:numCache>
            </c:numRef>
          </c:val>
          <c:smooth val="0"/>
        </c:ser>
        <c:dLbls>
          <c:showLegendKey val="0"/>
          <c:showVal val="0"/>
          <c:showCatName val="0"/>
          <c:showSerName val="0"/>
          <c:showPercent val="0"/>
          <c:showBubbleSize val="0"/>
        </c:dLbls>
        <c:marker val="1"/>
        <c:smooth val="0"/>
        <c:axId val="104560128"/>
        <c:axId val="104562048"/>
      </c:lineChart>
      <c:dateAx>
        <c:axId val="104560128"/>
        <c:scaling>
          <c:orientation val="minMax"/>
        </c:scaling>
        <c:delete val="1"/>
        <c:axPos val="b"/>
        <c:numFmt formatCode="ge" sourceLinked="1"/>
        <c:majorTickMark val="none"/>
        <c:minorTickMark val="none"/>
        <c:tickLblPos val="none"/>
        <c:crossAx val="104562048"/>
        <c:crosses val="autoZero"/>
        <c:auto val="1"/>
        <c:lblOffset val="100"/>
        <c:baseTimeUnit val="years"/>
      </c:dateAx>
      <c:valAx>
        <c:axId val="104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83.55</c:v>
                </c:pt>
                <c:pt idx="1">
                  <c:v>83.84</c:v>
                </c:pt>
                <c:pt idx="2">
                  <c:v>84.69</c:v>
                </c:pt>
                <c:pt idx="3">
                  <c:v>83.83</c:v>
                </c:pt>
                <c:pt idx="4">
                  <c:v>84.69</c:v>
                </c:pt>
              </c:numCache>
            </c:numRef>
          </c:val>
        </c:ser>
        <c:dLbls>
          <c:showLegendKey val="0"/>
          <c:showVal val="0"/>
          <c:showCatName val="0"/>
          <c:showSerName val="0"/>
          <c:showPercent val="0"/>
          <c:showBubbleSize val="0"/>
        </c:dLbls>
        <c:gapWidth val="150"/>
        <c:axId val="104596608"/>
        <c:axId val="1045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90.22</c:v>
                </c:pt>
                <c:pt idx="3">
                  <c:v>89.81</c:v>
                </c:pt>
                <c:pt idx="4">
                  <c:v>89.88</c:v>
                </c:pt>
              </c:numCache>
            </c:numRef>
          </c:val>
          <c:smooth val="0"/>
        </c:ser>
        <c:dLbls>
          <c:showLegendKey val="0"/>
          <c:showVal val="0"/>
          <c:showCatName val="0"/>
          <c:showSerName val="0"/>
          <c:showPercent val="0"/>
          <c:showBubbleSize val="0"/>
        </c:dLbls>
        <c:marker val="1"/>
        <c:smooth val="0"/>
        <c:axId val="104596608"/>
        <c:axId val="104598528"/>
      </c:lineChart>
      <c:dateAx>
        <c:axId val="104596608"/>
        <c:scaling>
          <c:orientation val="minMax"/>
        </c:scaling>
        <c:delete val="1"/>
        <c:axPos val="b"/>
        <c:numFmt formatCode="ge" sourceLinked="1"/>
        <c:majorTickMark val="none"/>
        <c:minorTickMark val="none"/>
        <c:tickLblPos val="none"/>
        <c:crossAx val="104598528"/>
        <c:crosses val="autoZero"/>
        <c:auto val="1"/>
        <c:lblOffset val="100"/>
        <c:baseTimeUnit val="years"/>
      </c:dateAx>
      <c:valAx>
        <c:axId val="1045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125</v>
      </c>
      <c r="AE8" s="73"/>
      <c r="AF8" s="73"/>
      <c r="AG8" s="73"/>
      <c r="AH8" s="73"/>
      <c r="AI8" s="73"/>
      <c r="AJ8" s="73"/>
      <c r="AK8" s="4"/>
      <c r="AL8" s="67">
        <f>データ!S6</f>
        <v>35245</v>
      </c>
      <c r="AM8" s="67"/>
      <c r="AN8" s="67"/>
      <c r="AO8" s="67"/>
      <c r="AP8" s="67"/>
      <c r="AQ8" s="67"/>
      <c r="AR8" s="67"/>
      <c r="AS8" s="67"/>
      <c r="AT8" s="66">
        <f>データ!T6</f>
        <v>132.68</v>
      </c>
      <c r="AU8" s="66"/>
      <c r="AV8" s="66"/>
      <c r="AW8" s="66"/>
      <c r="AX8" s="66"/>
      <c r="AY8" s="66"/>
      <c r="AZ8" s="66"/>
      <c r="BA8" s="66"/>
      <c r="BB8" s="66">
        <f>データ!U6</f>
        <v>265.64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71.16</v>
      </c>
      <c r="Q10" s="66"/>
      <c r="R10" s="66"/>
      <c r="S10" s="66"/>
      <c r="T10" s="66"/>
      <c r="U10" s="66"/>
      <c r="V10" s="66"/>
      <c r="W10" s="66">
        <f>データ!Q6</f>
        <v>39.15</v>
      </c>
      <c r="X10" s="66"/>
      <c r="Y10" s="66"/>
      <c r="Z10" s="66"/>
      <c r="AA10" s="66"/>
      <c r="AB10" s="66"/>
      <c r="AC10" s="66"/>
      <c r="AD10" s="67">
        <f>データ!R6</f>
        <v>3000</v>
      </c>
      <c r="AE10" s="67"/>
      <c r="AF10" s="67"/>
      <c r="AG10" s="67"/>
      <c r="AH10" s="67"/>
      <c r="AI10" s="67"/>
      <c r="AJ10" s="67"/>
      <c r="AK10" s="2"/>
      <c r="AL10" s="67">
        <f>データ!V6</f>
        <v>24840</v>
      </c>
      <c r="AM10" s="67"/>
      <c r="AN10" s="67"/>
      <c r="AO10" s="67"/>
      <c r="AP10" s="67"/>
      <c r="AQ10" s="67"/>
      <c r="AR10" s="67"/>
      <c r="AS10" s="67"/>
      <c r="AT10" s="66">
        <f>データ!W6</f>
        <v>5.44</v>
      </c>
      <c r="AU10" s="66"/>
      <c r="AV10" s="66"/>
      <c r="AW10" s="66"/>
      <c r="AX10" s="66"/>
      <c r="AY10" s="66"/>
      <c r="AZ10" s="66"/>
      <c r="BA10" s="66"/>
      <c r="BB10" s="66">
        <f>データ!X6</f>
        <v>4566.18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382043</v>
      </c>
      <c r="D6" s="33">
        <f t="shared" si="3"/>
        <v>47</v>
      </c>
      <c r="E6" s="33">
        <f t="shared" si="3"/>
        <v>17</v>
      </c>
      <c r="F6" s="33">
        <f t="shared" si="3"/>
        <v>1</v>
      </c>
      <c r="G6" s="33">
        <f t="shared" si="3"/>
        <v>0</v>
      </c>
      <c r="H6" s="33" t="str">
        <f t="shared" si="3"/>
        <v>愛媛県　八幡浜市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71.16</v>
      </c>
      <c r="Q6" s="34">
        <f t="shared" si="3"/>
        <v>39.15</v>
      </c>
      <c r="R6" s="34">
        <f t="shared" si="3"/>
        <v>3000</v>
      </c>
      <c r="S6" s="34">
        <f t="shared" si="3"/>
        <v>35245</v>
      </c>
      <c r="T6" s="34">
        <f t="shared" si="3"/>
        <v>132.68</v>
      </c>
      <c r="U6" s="34">
        <f t="shared" si="3"/>
        <v>265.64</v>
      </c>
      <c r="V6" s="34">
        <f t="shared" si="3"/>
        <v>24840</v>
      </c>
      <c r="W6" s="34">
        <f t="shared" si="3"/>
        <v>5.44</v>
      </c>
      <c r="X6" s="34">
        <f t="shared" si="3"/>
        <v>4566.18</v>
      </c>
      <c r="Y6" s="35">
        <f>IF(Y7="",NA(),Y7)</f>
        <v>51.4</v>
      </c>
      <c r="Z6" s="35">
        <f t="shared" ref="Z6:AH6" si="4">IF(Z7="",NA(),Z7)</f>
        <v>62.74</v>
      </c>
      <c r="AA6" s="35">
        <f t="shared" si="4"/>
        <v>88.26</v>
      </c>
      <c r="AB6" s="35">
        <f t="shared" si="4"/>
        <v>87.3</v>
      </c>
      <c r="AC6" s="35">
        <f t="shared" si="4"/>
        <v>85.95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1323.68</v>
      </c>
      <c r="BG6" s="35">
        <f t="shared" ref="BG6:BO6" si="7">IF(BG7="",NA(),BG7)</f>
        <v>938.01</v>
      </c>
      <c r="BH6" s="35">
        <f t="shared" si="7"/>
        <v>439.96</v>
      </c>
      <c r="BI6" s="35">
        <f t="shared" si="7"/>
        <v>523.66999999999996</v>
      </c>
      <c r="BJ6" s="35">
        <f t="shared" si="7"/>
        <v>400.56</v>
      </c>
      <c r="BK6" s="35">
        <f t="shared" si="7"/>
        <v>1273.52</v>
      </c>
      <c r="BL6" s="35">
        <f t="shared" si="7"/>
        <v>1209.95</v>
      </c>
      <c r="BM6" s="35">
        <f t="shared" si="7"/>
        <v>721.06</v>
      </c>
      <c r="BN6" s="35">
        <f t="shared" si="7"/>
        <v>862.87</v>
      </c>
      <c r="BO6" s="35">
        <f t="shared" si="7"/>
        <v>716.96</v>
      </c>
      <c r="BP6" s="34" t="str">
        <f>IF(BP7="","",IF(BP7="-","【-】","【"&amp;SUBSTITUTE(TEXT(BP7,"#,##0.00"),"-","△")&amp;"】"))</f>
        <v>【728.30】</v>
      </c>
      <c r="BQ6" s="35">
        <f>IF(BQ7="",NA(),BQ7)</f>
        <v>67.75</v>
      </c>
      <c r="BR6" s="35">
        <f t="shared" ref="BR6:BZ6" si="8">IF(BR7="",NA(),BR7)</f>
        <v>74.650000000000006</v>
      </c>
      <c r="BS6" s="35">
        <f t="shared" si="8"/>
        <v>86.23</v>
      </c>
      <c r="BT6" s="35">
        <f t="shared" si="8"/>
        <v>78.98</v>
      </c>
      <c r="BU6" s="35">
        <f t="shared" si="8"/>
        <v>98.5</v>
      </c>
      <c r="BV6" s="35">
        <f t="shared" si="8"/>
        <v>67.849999999999994</v>
      </c>
      <c r="BW6" s="35">
        <f t="shared" si="8"/>
        <v>69.48</v>
      </c>
      <c r="BX6" s="35">
        <f t="shared" si="8"/>
        <v>84.86</v>
      </c>
      <c r="BY6" s="35">
        <f t="shared" si="8"/>
        <v>85.39</v>
      </c>
      <c r="BZ6" s="35">
        <f t="shared" si="8"/>
        <v>88.09</v>
      </c>
      <c r="CA6" s="34" t="str">
        <f>IF(CA7="","",IF(CA7="-","【-】","【"&amp;SUBSTITUTE(TEXT(CA7,"#,##0.00"),"-","△")&amp;"】"))</f>
        <v>【100.04】</v>
      </c>
      <c r="CB6" s="35">
        <f>IF(CB7="",NA(),CB7)</f>
        <v>235.48</v>
      </c>
      <c r="CC6" s="35">
        <f t="shared" ref="CC6:CK6" si="9">IF(CC7="",NA(),CC7)</f>
        <v>214.27</v>
      </c>
      <c r="CD6" s="35">
        <f t="shared" si="9"/>
        <v>190.2</v>
      </c>
      <c r="CE6" s="35">
        <f t="shared" si="9"/>
        <v>216.23</v>
      </c>
      <c r="CF6" s="35">
        <f t="shared" si="9"/>
        <v>184.23</v>
      </c>
      <c r="CG6" s="35">
        <f t="shared" si="9"/>
        <v>224.94</v>
      </c>
      <c r="CH6" s="35">
        <f t="shared" si="9"/>
        <v>220.67</v>
      </c>
      <c r="CI6" s="35">
        <f t="shared" si="9"/>
        <v>188.14</v>
      </c>
      <c r="CJ6" s="35">
        <f t="shared" si="9"/>
        <v>188.79</v>
      </c>
      <c r="CK6" s="35">
        <f t="shared" si="9"/>
        <v>181.8</v>
      </c>
      <c r="CL6" s="34" t="str">
        <f>IF(CL7="","",IF(CL7="-","【-】","【"&amp;SUBSTITUTE(TEXT(CL7,"#,##0.00"),"-","△")&amp;"】"))</f>
        <v>【137.82】</v>
      </c>
      <c r="CM6" s="35">
        <f>IF(CM7="",NA(),CM7)</f>
        <v>79.180000000000007</v>
      </c>
      <c r="CN6" s="35">
        <f t="shared" ref="CN6:CV6" si="10">IF(CN7="",NA(),CN7)</f>
        <v>92.98</v>
      </c>
      <c r="CO6" s="35">
        <f t="shared" si="10"/>
        <v>100.37</v>
      </c>
      <c r="CP6" s="35">
        <f t="shared" si="10"/>
        <v>97.78</v>
      </c>
      <c r="CQ6" s="35">
        <f t="shared" si="10"/>
        <v>86.92</v>
      </c>
      <c r="CR6" s="35">
        <f t="shared" si="10"/>
        <v>55.41</v>
      </c>
      <c r="CS6" s="35">
        <f t="shared" si="10"/>
        <v>55.81</v>
      </c>
      <c r="CT6" s="35">
        <f t="shared" si="10"/>
        <v>64.23</v>
      </c>
      <c r="CU6" s="35">
        <f t="shared" si="10"/>
        <v>59.4</v>
      </c>
      <c r="CV6" s="35">
        <f t="shared" si="10"/>
        <v>59.35</v>
      </c>
      <c r="CW6" s="34" t="str">
        <f>IF(CW7="","",IF(CW7="-","【-】","【"&amp;SUBSTITUTE(TEXT(CW7,"#,##0.00"),"-","△")&amp;"】"))</f>
        <v>【60.09】</v>
      </c>
      <c r="CX6" s="35">
        <f>IF(CX7="",NA(),CX7)</f>
        <v>83.55</v>
      </c>
      <c r="CY6" s="35">
        <f t="shared" ref="CY6:DG6" si="11">IF(CY7="",NA(),CY7)</f>
        <v>83.84</v>
      </c>
      <c r="CZ6" s="35">
        <f t="shared" si="11"/>
        <v>84.69</v>
      </c>
      <c r="DA6" s="35">
        <f t="shared" si="11"/>
        <v>83.83</v>
      </c>
      <c r="DB6" s="35">
        <f t="shared" si="11"/>
        <v>84.69</v>
      </c>
      <c r="DC6" s="35">
        <f t="shared" si="11"/>
        <v>84.12</v>
      </c>
      <c r="DD6" s="35">
        <f t="shared" si="11"/>
        <v>84.41</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0.11</v>
      </c>
      <c r="EM6" s="35">
        <f t="shared" si="14"/>
        <v>0.09</v>
      </c>
      <c r="EN6" s="35">
        <f t="shared" si="14"/>
        <v>0.19</v>
      </c>
      <c r="EO6" s="34" t="str">
        <f>IF(EO7="","",IF(EO7="-","【-】","【"&amp;SUBSTITUTE(TEXT(EO7,"#,##0.00"),"-","△")&amp;"】"))</f>
        <v>【0.27】</v>
      </c>
    </row>
    <row r="7" spans="1:145" s="36" customFormat="1">
      <c r="A7" s="28"/>
      <c r="B7" s="37">
        <v>2016</v>
      </c>
      <c r="C7" s="37">
        <v>382043</v>
      </c>
      <c r="D7" s="37">
        <v>47</v>
      </c>
      <c r="E7" s="37">
        <v>17</v>
      </c>
      <c r="F7" s="37">
        <v>1</v>
      </c>
      <c r="G7" s="37">
        <v>0</v>
      </c>
      <c r="H7" s="37" t="s">
        <v>110</v>
      </c>
      <c r="I7" s="37" t="s">
        <v>111</v>
      </c>
      <c r="J7" s="37" t="s">
        <v>112</v>
      </c>
      <c r="K7" s="37" t="s">
        <v>113</v>
      </c>
      <c r="L7" s="37" t="s">
        <v>114</v>
      </c>
      <c r="M7" s="37"/>
      <c r="N7" s="38" t="s">
        <v>115</v>
      </c>
      <c r="O7" s="38" t="s">
        <v>116</v>
      </c>
      <c r="P7" s="38">
        <v>71.16</v>
      </c>
      <c r="Q7" s="38">
        <v>39.15</v>
      </c>
      <c r="R7" s="38">
        <v>3000</v>
      </c>
      <c r="S7" s="38">
        <v>35245</v>
      </c>
      <c r="T7" s="38">
        <v>132.68</v>
      </c>
      <c r="U7" s="38">
        <v>265.64</v>
      </c>
      <c r="V7" s="38">
        <v>24840</v>
      </c>
      <c r="W7" s="38">
        <v>5.44</v>
      </c>
      <c r="X7" s="38">
        <v>4566.18</v>
      </c>
      <c r="Y7" s="38">
        <v>51.4</v>
      </c>
      <c r="Z7" s="38">
        <v>62.74</v>
      </c>
      <c r="AA7" s="38">
        <v>88.26</v>
      </c>
      <c r="AB7" s="38">
        <v>87.3</v>
      </c>
      <c r="AC7" s="38">
        <v>85.95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1323.68</v>
      </c>
      <c r="BG7" s="38">
        <v>938.01</v>
      </c>
      <c r="BH7" s="38">
        <v>439.96</v>
      </c>
      <c r="BI7" s="38">
        <v>523.66999999999996</v>
      </c>
      <c r="BJ7" s="38">
        <v>400.56</v>
      </c>
      <c r="BK7" s="38">
        <v>1273.52</v>
      </c>
      <c r="BL7" s="38">
        <v>1209.95</v>
      </c>
      <c r="BM7" s="38">
        <v>721.06</v>
      </c>
      <c r="BN7" s="38">
        <v>862.87</v>
      </c>
      <c r="BO7" s="38">
        <v>716.96</v>
      </c>
      <c r="BP7" s="38">
        <v>728.3</v>
      </c>
      <c r="BQ7" s="38">
        <v>67.75</v>
      </c>
      <c r="BR7" s="38">
        <v>74.650000000000006</v>
      </c>
      <c r="BS7" s="38">
        <v>86.23</v>
      </c>
      <c r="BT7" s="38">
        <v>78.98</v>
      </c>
      <c r="BU7" s="38">
        <v>98.5</v>
      </c>
      <c r="BV7" s="38">
        <v>67.849999999999994</v>
      </c>
      <c r="BW7" s="38">
        <v>69.48</v>
      </c>
      <c r="BX7" s="38">
        <v>84.86</v>
      </c>
      <c r="BY7" s="38">
        <v>85.39</v>
      </c>
      <c r="BZ7" s="38">
        <v>88.09</v>
      </c>
      <c r="CA7" s="38">
        <v>100.04</v>
      </c>
      <c r="CB7" s="38">
        <v>235.48</v>
      </c>
      <c r="CC7" s="38">
        <v>214.27</v>
      </c>
      <c r="CD7" s="38">
        <v>190.2</v>
      </c>
      <c r="CE7" s="38">
        <v>216.23</v>
      </c>
      <c r="CF7" s="38">
        <v>184.23</v>
      </c>
      <c r="CG7" s="38">
        <v>224.94</v>
      </c>
      <c r="CH7" s="38">
        <v>220.67</v>
      </c>
      <c r="CI7" s="38">
        <v>188.14</v>
      </c>
      <c r="CJ7" s="38">
        <v>188.79</v>
      </c>
      <c r="CK7" s="38">
        <v>181.8</v>
      </c>
      <c r="CL7" s="38">
        <v>137.82</v>
      </c>
      <c r="CM7" s="38">
        <v>79.180000000000007</v>
      </c>
      <c r="CN7" s="38">
        <v>92.98</v>
      </c>
      <c r="CO7" s="38">
        <v>100.37</v>
      </c>
      <c r="CP7" s="38">
        <v>97.78</v>
      </c>
      <c r="CQ7" s="38">
        <v>86.92</v>
      </c>
      <c r="CR7" s="38">
        <v>55.41</v>
      </c>
      <c r="CS7" s="38">
        <v>55.81</v>
      </c>
      <c r="CT7" s="38">
        <v>64.23</v>
      </c>
      <c r="CU7" s="38">
        <v>59.4</v>
      </c>
      <c r="CV7" s="38">
        <v>59.35</v>
      </c>
      <c r="CW7" s="38">
        <v>60.09</v>
      </c>
      <c r="CX7" s="38">
        <v>83.55</v>
      </c>
      <c r="CY7" s="38">
        <v>83.84</v>
      </c>
      <c r="CZ7" s="38">
        <v>84.69</v>
      </c>
      <c r="DA7" s="38">
        <v>83.83</v>
      </c>
      <c r="DB7" s="38">
        <v>84.69</v>
      </c>
      <c r="DC7" s="38">
        <v>84.12</v>
      </c>
      <c r="DD7" s="38">
        <v>84.41</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cp:lastPrinted>2018-01-30T01:25:08Z</cp:lastPrinted>
  <dcterms:created xsi:type="dcterms:W3CDTF">2017-12-25T02:12:20Z</dcterms:created>
  <dcterms:modified xsi:type="dcterms:W3CDTF">2018-02-09T01:23:33Z</dcterms:modified>
  <cp:category/>
</cp:coreProperties>
</file>