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NrGMrfzlWrRk8J7MpE0KkMKrmvd/FvsC9+s79/8SbDR+Z9GKSO3+HWT53OEz4VoH3X8zhYIPpw8PUpfdSCGr8Q==" workbookSaltValue="nLzNWd3dKTeNaPUJrEHXIQ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LH31" i="4" s="1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FE52" i="4" s="1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BZ51" i="4"/>
  <c r="BZ30" i="4"/>
  <c r="LT76" i="4"/>
  <c r="GQ51" i="4"/>
  <c r="LH30" i="4"/>
  <c r="GQ30" i="4"/>
  <c r="HP76" i="4"/>
  <c r="FX30" i="4"/>
  <c r="BG30" i="4"/>
  <c r="KO30" i="4"/>
  <c r="BG51" i="4"/>
  <c r="AV76" i="4"/>
  <c r="KO51" i="4"/>
  <c r="LE76" i="4"/>
  <c r="FX51" i="4"/>
  <c r="HA76" i="4"/>
  <c r="AN51" i="4"/>
  <c r="FE30" i="4"/>
  <c r="AG76" i="4"/>
  <c r="AN30" i="4"/>
  <c r="FE51" i="4"/>
  <c r="JV30" i="4"/>
  <c r="JV51" i="4"/>
  <c r="KP76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<sst xmlns="http://schemas.openxmlformats.org/spreadsheetml/2006/main" count="287" uniqueCount="135">
  <si>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</si>
  <si>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</si>
  <si>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</si>
  <si>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</si>
  <si>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</si>
  <si>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</si>
  <si>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</si>
  <si>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</si>
  <si>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</si>
  <si>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</si>
  <si>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</si>
  <si>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</si>
  <si>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</si>
  <si>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</si>
  <si>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</si>
  <si>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</si>
  <si>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</si>
  <si>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</si>
  <si>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</si>
  <si>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</si>
  <si>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</si>
  <si>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</si>
  <si>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</si>
  <si>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</si>
  <si>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</si>
  <si>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</si>
  <si>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</si>
  <si>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</si>
  <si>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</si>
  <si>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</si>
  <si>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</si>
  <si>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</si>
  <si>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</si>
  <si>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</si>
  <si>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</si>
  <si>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</si>
  <si>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</si>
  <si>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</si>
  <si>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</si>
  <si>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</si>
  <si>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</si>
  <si>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</si>
  <si>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</si>
  <si>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</si>
  <si>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</si>
  <si>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</si>
  <si>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</si>
  <si>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</si>
  <si>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</si>
  <si>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</si>
  <si>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</si>
  <si>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</si>
  <si>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</si>
  <si>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</si>
  <si>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</si>
  <si>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</si>
  <si>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</si>
  <si>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</si>
  <si>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</si>
  <si>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</si>
  <si>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</si>
  <si>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</si>
  <si>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</si>
  <si>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</si>
  <si>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</si>
  <si>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</si>
  <si>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</si>
  <si>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</si>
  <si>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</si>
  <si>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</si>
  <si>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</si>
  <si>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</si>
  <si>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</si>
  <si>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</si>
  <si>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</si>
  <si>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</si>
  <si>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</si>
  <si>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</si>
  <si>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</si>
  <si>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</si>
  <si>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</si>
  <si>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</si>
  <si>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</si>
  <si>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</si>
  <si>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</si>
  <si>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</si>
  <si>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</si>
  <si>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</si>
  <si>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</si>
  <si>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</si>
  <si>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</si>
  <si>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</si>
  <si>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</si>
  <si>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</si>
  <si>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</si>
  <si>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</si>
  <si>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</si>
  <si>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</si>
  <si>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</si>
  <si>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</si>
  <si>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</si>
  <si>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</si>
  <si>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</si>
  <si>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</si>
  <si>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</si>
  <si>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</si>
  <si>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</si>
  <si>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</si>
  <si>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</si>
  <si>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</si>
  <si>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</si>
  <si>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</si>
  <si>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</si>
  <si>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</si>
  <si>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北浜駐車場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</si>
  <si>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</si>
  <si>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</si>
  <si>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</si>
  <si>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</si>
  <si>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</si>
  <si>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</si>
  <si>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</si>
  <si>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</si>
  <si>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</si>
  <si>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</si>
  <si>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</si>
  <si>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</si>
  <si>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</si>
  <si>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</si>
  <si>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</si>
  <si>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</si>
  <si>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収入は、多少の増減はあるが、ほぼ横ばいである。定期駐車のみで、平成２４年度からほとんど空きがない状態であるため、収入は安定している。
収益的収支比率については、１００％を下回っているが、これは駐車場会計全体に係る消費税を、当駐車場の事業費から支出しているためである。平成２８年度は、既発債償還終了により大幅に消費税額が下がったため、１００％を超えている。
④売上高ＧＯＰ比率
⑤ＥＢＩＴＤＡ
こちらも、消費税支出の関係で値がマイナスとなっているが、収入は安定しており、大きな支出もないため、利益率は良いと感じる。</t>
    <phoneticPr fontId="6"/>
  </si>
  <si>
    <t>⑧設備投資見込額
平面駐車場であり、大きな改修等、新たな設備投資については見込んでいない。</t>
    <phoneticPr fontId="6"/>
  </si>
  <si>
    <t>⑪稼働率
定期駐車のみとなっており、空きがない状態であったので、１００％で推移している。</t>
    <phoneticPr fontId="6"/>
  </si>
  <si>
    <t>平面駐車場で、機械等の設置もないので、修繕等の支出はほとんどない。駐車場契約について、定期駐車のみで、ほとんど空きがない状態で推移しており、収入は安定している。そのため、営業に関する収益性は高いと言えるが、駐車場事業全体に係る消費税を毎年支出しているため、支出額が大きくなってい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</si>
</sst>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57.1</c:v>
                </c:pt>
                <c:pt idx="2">
                  <c:v>60</c:v>
                </c:pt>
                <c:pt idx="3">
                  <c:v>26.7</c:v>
                </c:pt>
                <c:pt idx="4">
                  <c:v>164.8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03488"/>
        <c:axId val="4660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3488"/>
        <c:axId val="46603264"/>
      </c:lineChart>
      <c:dateAx>
        <c:axId val="4630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03264"/>
        <c:crosses val="autoZero"/>
        <c:auto val="1"/>
        <c:lblOffset val="100"/>
        <c:baseTimeUnit val="years"/>
      </c:dateAx>
      <c:valAx>
        <c:axId val="4660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30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01504"/>
        <c:axId val="909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1504"/>
        <c:axId val="90967424"/>
      </c:lineChart>
      <c:dateAx>
        <c:axId val="617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67424"/>
        <c:crosses val="autoZero"/>
        <c:auto val="1"/>
        <c:lblOffset val="100"/>
        <c:baseTimeUnit val="years"/>
      </c:dateAx>
      <c:valAx>
        <c:axId val="909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70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09664"/>
        <c:axId val="4422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09664"/>
        <c:axId val="44221184"/>
      </c:lineChart>
      <c:dateAx>
        <c:axId val="14820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21184"/>
        <c:crosses val="autoZero"/>
        <c:auto val="1"/>
        <c:lblOffset val="100"/>
        <c:baseTimeUnit val="years"/>
      </c:dateAx>
      <c:valAx>
        <c:axId val="4422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20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3296"/>
        <c:axId val="4444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296"/>
        <c:axId val="44449792"/>
      </c:lineChart>
      <c:dateAx>
        <c:axId val="4426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49792"/>
        <c:crosses val="autoZero"/>
        <c:auto val="1"/>
        <c:lblOffset val="100"/>
        <c:baseTimeUnit val="years"/>
      </c:dateAx>
      <c:valAx>
        <c:axId val="4444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6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8192"/>
        <c:axId val="4449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8192"/>
        <c:axId val="44490112"/>
      </c:lineChart>
      <c:dateAx>
        <c:axId val="4448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90112"/>
        <c:crosses val="autoZero"/>
        <c:auto val="1"/>
        <c:lblOffset val="100"/>
        <c:baseTimeUnit val="years"/>
      </c:dateAx>
      <c:valAx>
        <c:axId val="4449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88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29472"/>
        <c:axId val="4473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9472"/>
        <c:axId val="44731392"/>
      </c:lineChart>
      <c:dateAx>
        <c:axId val="447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31392"/>
        <c:crosses val="autoZero"/>
        <c:auto val="1"/>
        <c:lblOffset val="100"/>
        <c:baseTimeUnit val="years"/>
      </c:dateAx>
      <c:valAx>
        <c:axId val="4473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729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5104"/>
        <c:axId val="4481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5104"/>
        <c:axId val="44817024"/>
      </c:lineChart>
      <c:dateAx>
        <c:axId val="4481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17024"/>
        <c:crosses val="autoZero"/>
        <c:auto val="1"/>
        <c:lblOffset val="100"/>
        <c:baseTimeUnit val="years"/>
      </c:dateAx>
      <c:valAx>
        <c:axId val="4481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15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-153</c:v>
                </c:pt>
                <c:pt idx="1">
                  <c:v>-105.3</c:v>
                </c:pt>
                <c:pt idx="2">
                  <c:v>-96.1</c:v>
                </c:pt>
                <c:pt idx="3">
                  <c:v>-274.5</c:v>
                </c:pt>
                <c:pt idx="4">
                  <c:v>39.299999999999997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1584"/>
        <c:axId val="448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1584"/>
        <c:axId val="44853504"/>
      </c:lineChart>
      <c:dateAx>
        <c:axId val="4485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3504"/>
        <c:crosses val="autoZero"/>
        <c:auto val="1"/>
        <c:lblOffset val="100"/>
        <c:baseTimeUnit val="years"/>
      </c:dateAx>
      <c:valAx>
        <c:axId val="448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-2246</c:v>
                </c:pt>
                <c:pt idx="1">
                  <c:v>-1561</c:v>
                </c:pt>
                <c:pt idx="2">
                  <c:v>-1501</c:v>
                </c:pt>
                <c:pt idx="3">
                  <c:v>-4301</c:v>
                </c:pt>
                <c:pt idx="4">
                  <c:v>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3232"/>
        <c:axId val="4502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3232"/>
        <c:axId val="45025152"/>
      </c:lineChart>
      <c:dateAx>
        <c:axId val="4502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25152"/>
        <c:crosses val="autoZero"/>
        <c:auto val="1"/>
        <c:lblOffset val="100"/>
        <c:baseTimeUnit val="years"/>
      </c:dateAx>
      <c:valAx>
        <c:axId val="4502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23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31" zoomScale="70" zoomScaleNormal="70" zoomScaleSheetLayoutView="70" workbookViewId="0">
      <selection activeCell="IH56" sqref="IH56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北浜駐車場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350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60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57.1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60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26.7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164.8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100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100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100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-153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-105.3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-96.1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-274.5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39.299999999999997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-2246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-1561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-1501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-4301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578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p1ojaOUPUpCGnT/05cwKydhojJxj1Ahc3m6wb7/WkTykLGTbbnhGhZWCje8CjK7syeHt80BVYv7wp2o8LrTrvQ==" saltValue="IlWRMCURWTJloOc6DIHHj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愛媛県八幡浜市</v>
      </c>
      <c r="I6" s="61" t="str">
        <f t="shared" si="1"/>
        <v>北浜駐車場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32</v>
      </c>
      <c r="S6" s="63" t="str">
        <f t="shared" si="1"/>
        <v>公共施設</v>
      </c>
      <c r="T6" s="63" t="str">
        <f t="shared" si="1"/>
        <v>無</v>
      </c>
      <c r="U6" s="64">
        <f t="shared" si="1"/>
        <v>350</v>
      </c>
      <c r="V6" s="64">
        <f t="shared" si="1"/>
        <v>24</v>
      </c>
      <c r="W6" s="64" t="str">
        <f t="shared" si="1"/>
        <v>-</v>
      </c>
      <c r="X6" s="63" t="str">
        <f t="shared" si="1"/>
        <v>導入なし</v>
      </c>
      <c r="Y6" s="65">
        <f>IF(Y8="-",NA(),Y8)</f>
        <v>60</v>
      </c>
      <c r="Z6" s="65">
        <f t="shared" ref="Z6:AH6" si="2">IF(Z8="-",NA(),Z8)</f>
        <v>57.1</v>
      </c>
      <c r="AA6" s="65">
        <f t="shared" si="2"/>
        <v>60</v>
      </c>
      <c r="AB6" s="65">
        <f t="shared" si="2"/>
        <v>26.7</v>
      </c>
      <c r="AC6" s="65">
        <f t="shared" si="2"/>
        <v>164.8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-153</v>
      </c>
      <c r="BG6" s="65">
        <f t="shared" ref="BG6:BO6" si="5">IF(BG8="-",NA(),BG8)</f>
        <v>-105.3</v>
      </c>
      <c r="BH6" s="65">
        <f t="shared" si="5"/>
        <v>-96.1</v>
      </c>
      <c r="BI6" s="65">
        <f t="shared" si="5"/>
        <v>-274.5</v>
      </c>
      <c r="BJ6" s="65">
        <f t="shared" si="5"/>
        <v>39.299999999999997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-2246</v>
      </c>
      <c r="BR6" s="66">
        <f t="shared" ref="BR6:BZ6" si="6">IF(BR8="-",NA(),BR8)</f>
        <v>-1561</v>
      </c>
      <c r="BS6" s="66">
        <f t="shared" si="6"/>
        <v>-1501</v>
      </c>
      <c r="BT6" s="66">
        <f t="shared" si="6"/>
        <v>-4301</v>
      </c>
      <c r="BU6" s="66">
        <f t="shared" si="6"/>
        <v>578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100</v>
      </c>
      <c r="DM6" s="65">
        <f t="shared" si="9"/>
        <v>100</v>
      </c>
      <c r="DN6" s="65">
        <f t="shared" si="9"/>
        <v>100</v>
      </c>
      <c r="DO6" s="65">
        <f t="shared" si="9"/>
        <v>100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愛媛県　八幡浜市</v>
      </c>
      <c r="I7" s="61" t="str">
        <f t="shared" si="10"/>
        <v>北浜駐車場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32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350</v>
      </c>
      <c r="V7" s="64">
        <f t="shared" si="10"/>
        <v>24</v>
      </c>
      <c r="W7" s="64" t="str">
        <f t="shared" si="10"/>
        <v>-</v>
      </c>
      <c r="X7" s="63" t="str">
        <f t="shared" si="10"/>
        <v>導入なし</v>
      </c>
      <c r="Y7" s="65">
        <f>Y8</f>
        <v>60</v>
      </c>
      <c r="Z7" s="65">
        <f t="shared" ref="Z7:AH7" si="11">Z8</f>
        <v>57.1</v>
      </c>
      <c r="AA7" s="65">
        <f t="shared" si="11"/>
        <v>60</v>
      </c>
      <c r="AB7" s="65">
        <f t="shared" si="11"/>
        <v>26.7</v>
      </c>
      <c r="AC7" s="65">
        <f t="shared" si="11"/>
        <v>164.8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-153</v>
      </c>
      <c r="BG7" s="65">
        <f t="shared" ref="BG7:BO7" si="14">BG8</f>
        <v>-105.3</v>
      </c>
      <c r="BH7" s="65">
        <f t="shared" si="14"/>
        <v>-96.1</v>
      </c>
      <c r="BI7" s="65">
        <f t="shared" si="14"/>
        <v>-274.5</v>
      </c>
      <c r="BJ7" s="65">
        <f t="shared" si="14"/>
        <v>39.299999999999997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-2246</v>
      </c>
      <c r="BR7" s="66">
        <f t="shared" ref="BR7:BZ7" si="15">BR8</f>
        <v>-1561</v>
      </c>
      <c r="BS7" s="66">
        <f t="shared" si="15"/>
        <v>-1501</v>
      </c>
      <c r="BT7" s="66">
        <f t="shared" si="15"/>
        <v>-4301</v>
      </c>
      <c r="BU7" s="66">
        <f t="shared" si="15"/>
        <v>578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100</v>
      </c>
      <c r="DL7" s="65">
        <f t="shared" ref="DL7:DT7" si="17">DL8</f>
        <v>100</v>
      </c>
      <c r="DM7" s="65">
        <f t="shared" si="17"/>
        <v>100</v>
      </c>
      <c r="DN7" s="65">
        <f t="shared" si="17"/>
        <v>100</v>
      </c>
      <c r="DO7" s="65">
        <f t="shared" si="17"/>
        <v>100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4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32</v>
      </c>
      <c r="S8" s="70" t="s">
        <v>122</v>
      </c>
      <c r="T8" s="70" t="s">
        <v>123</v>
      </c>
      <c r="U8" s="71">
        <v>350</v>
      </c>
      <c r="V8" s="71">
        <v>24</v>
      </c>
      <c r="W8" s="71" t="s">
        <v>117</v>
      </c>
      <c r="X8" s="70" t="s">
        <v>124</v>
      </c>
      <c r="Y8" s="72">
        <v>60</v>
      </c>
      <c r="Z8" s="72">
        <v>57.1</v>
      </c>
      <c r="AA8" s="72">
        <v>60</v>
      </c>
      <c r="AB8" s="72">
        <v>26.7</v>
      </c>
      <c r="AC8" s="72">
        <v>164.8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-153</v>
      </c>
      <c r="BG8" s="72">
        <v>-105.3</v>
      </c>
      <c r="BH8" s="72">
        <v>-96.1</v>
      </c>
      <c r="BI8" s="72">
        <v>-274.5</v>
      </c>
      <c r="BJ8" s="72">
        <v>39.299999999999997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-2246</v>
      </c>
      <c r="BR8" s="73">
        <v>-1561</v>
      </c>
      <c r="BS8" s="73">
        <v>-1501</v>
      </c>
      <c r="BT8" s="74">
        <v>-4301</v>
      </c>
      <c r="BU8" s="74">
        <v>578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100</v>
      </c>
      <c r="DL8" s="72">
        <v>100</v>
      </c>
      <c r="DM8" s="72">
        <v>100</v>
      </c>
      <c r="DN8" s="72">
        <v>100</v>
      </c>
      <c r="DO8" s="72">
        <v>100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2018-03-19T05:02:04Z</cp:lastPrinted>
  <dcterms:created xsi:type="dcterms:W3CDTF">2018-02-09T01:53:16Z</dcterms:created>
  <dcterms:modified xsi:type="dcterms:W3CDTF">2018-03-19T05:02:37Z</dcterms:modified>
  <cp:category/>
</cp:coreProperties>
</file>