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Z4jVHDQACN3owrobSQULuGzpDXb5r8voJ2U4JzVbjEGp0KUINDQKy3sFVck+fHEWW7eYMNdyvVIqbeHiy/jcag==" workbookSaltValue="5xivzKDeBY4zyChEXanoFg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FX51" i="4"/>
  <c r="KO30" i="4"/>
  <c r="HP76" i="4"/>
  <c r="BG51" i="4"/>
  <c r="LE76" i="4"/>
  <c r="HA76" i="4"/>
  <c r="AN51" i="4"/>
  <c r="FE30" i="4"/>
  <c r="FE51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<sst xmlns="http://schemas.openxmlformats.org/spreadsheetml/2006/main" count="287" uniqueCount="135">
  <si>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</si>
  <si>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</si>
  <si>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</si>
  <si>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</si>
  <si>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</si>
  <si>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</si>
  <si>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</si>
  <si>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</si>
  <si>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</si>
  <si>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</si>
  <si>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</si>
  <si>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</si>
  <si>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</si>
  <si>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</si>
  <si>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</si>
  <si>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</si>
  <si>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</si>
  <si>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</si>
  <si>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</si>
  <si>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</si>
  <si>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</si>
  <si>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</si>
  <si>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</si>
  <si>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</si>
  <si>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</si>
  <si>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</si>
  <si>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</si>
  <si>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</si>
  <si>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</si>
  <si>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</si>
  <si>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</si>
  <si>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</si>
  <si>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</si>
  <si>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</si>
  <si>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</si>
  <si>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</si>
  <si>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</si>
  <si>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</si>
  <si>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</si>
  <si>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</si>
  <si>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</si>
  <si>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</si>
  <si>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</si>
  <si>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</si>
  <si>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</si>
  <si>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</si>
  <si>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</si>
  <si>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</si>
  <si>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</si>
  <si>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</si>
  <si>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</si>
  <si>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</si>
  <si>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</si>
  <si>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</si>
  <si>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</si>
  <si>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</si>
  <si>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</si>
  <si>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</si>
  <si>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</si>
  <si>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</si>
  <si>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</si>
  <si>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</si>
  <si>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</si>
  <si>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</si>
  <si>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</si>
  <si>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</si>
  <si>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</si>
  <si>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</si>
  <si>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</si>
  <si>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</si>
  <si>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</si>
  <si>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</si>
  <si>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</si>
  <si>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</si>
  <si>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</si>
  <si>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</si>
  <si>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</si>
  <si>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</si>
  <si>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</si>
  <si>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</si>
  <si>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</si>
  <si>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</si>
  <si>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</si>
  <si>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</si>
  <si>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</si>
  <si>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</si>
  <si>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</si>
  <si>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</si>
  <si>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</si>
  <si>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</si>
  <si>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</si>
  <si>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</si>
  <si>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</si>
  <si>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</si>
  <si>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</si>
  <si>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</si>
  <si>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</si>
  <si>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</si>
  <si>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</si>
  <si>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</si>
  <si>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</si>
  <si>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</si>
  <si>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</si>
  <si>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</si>
  <si>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</si>
  <si>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</si>
  <si>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</si>
  <si>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</si>
  <si>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</si>
  <si>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</si>
  <si>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</si>
  <si>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</si>
  <si>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</si>
  <si>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</si>
  <si>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</si>
  <si>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</si>
  <si>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</si>
  <si>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</si>
  <si>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</si>
  <si>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</si>
  <si>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</si>
  <si>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</si>
  <si>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</si>
  <si>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</si>
  <si>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</si>
  <si>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</si>
  <si>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</si>
  <si>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</si>
  <si>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</si>
  <si>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</si>
  <si>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</si>
  <si>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６年度までは類似施設平均値を下回っているが、平成２７年度からは上回っている。平成２５年１０月に時間貸し駐車を廃止し、その後収入は年々増加している。さらに、平成26年度で既発債の償還が終了したため、翌年から大きく比率が増加した。
②他会計補助金比率
③駐車台数一台当たりの他会計補助金額
平成２６年度までは、既発債の償還により、他会計からの繰入が必要であったので、類似施設平均値も上回っている。既発債償還終了後の平成２７年度からは０となっている。特に平成２４年度は、時間貸し駐車廃止前で稼働率が低かったこともあり、駐車台数一台当たりの他会計補助金額が非常に高くなっている。
④売上高ＧＯＰ比率
⑤ＥＢＩＴＤＡ
売上高ＧＯＰ比率が、類似施設平均値を上回っているため、利益率は高い。また、数値も増加傾向にある。ＥＢＩＴＤＡが、平均値を下回っているのは、平均と比べると小規模な駐車場であり、利益そのものの額が小さいことが原因として挙げられる。</t>
    <phoneticPr fontId="6"/>
  </si>
  <si>
    <t>⑧設備投資見込額
主に修繕費を計上している。
⑩企業債残高対料金収入比率
平成２４年度、平成２５年度と類似施設平均値を上回っていたが、既発債の償還が終了した平成２６年度からは０となっている。</t>
    <phoneticPr fontId="6"/>
  </si>
  <si>
    <t>⑪稼働率
時間貸し駐車廃止前の平成２４年度と比べて、廃止後、定期契約者は年々増加傾向にあり、稼働率も増加しつつある。しかし、類似施設平均値は下回っている状況である。</t>
    <phoneticPr fontId="6"/>
  </si>
  <si>
    <t>時間貸し駐車を廃止後、１、２階のフロアを、隣接している商業施設に貸出しており、定期駐車の契約も増加傾向にあるため、営業に関する収益性を表す指標である売上高ＧＯＰ比率等も増加傾向にある。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</si>
</sst>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4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14" fillId="0" borderId="9" xfId="1" applyFont="1" applyBorder="1" applyAlignment="1" applyProtection="1">
      <alignment horizontal="left" vertical="top" wrapText="1"/>
      <protection locked="0"/>
    </xf>
    <xf numFmtId="0" fontId="14" fillId="0" borderId="0" xfId="1" applyFont="1" applyBorder="1" applyAlignment="1" applyProtection="1">
      <alignment horizontal="left" vertical="top" wrapText="1"/>
      <protection locked="0"/>
    </xf>
    <xf numFmtId="0" fontId="14" fillId="0" borderId="10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29.1</c:v>
                </c:pt>
                <c:pt idx="2">
                  <c:v>30.1</c:v>
                </c:pt>
                <c:pt idx="3">
                  <c:v>250.5</c:v>
                </c:pt>
                <c:pt idx="4">
                  <c:v>297.89999999999998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53664"/>
        <c:axId val="576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3664"/>
        <c:axId val="57624832"/>
      </c:lineChart>
      <c:dateAx>
        <c:axId val="5755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624832"/>
        <c:crosses val="autoZero"/>
        <c:auto val="1"/>
        <c:lblOffset val="100"/>
        <c:baseTimeUnit val="years"/>
      </c:dateAx>
      <c:valAx>
        <c:axId val="5762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755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702.2</c:v>
                </c:pt>
                <c:pt idx="1">
                  <c:v>343.6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4592"/>
        <c:axId val="13738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4592"/>
        <c:axId val="137389952"/>
      </c:lineChart>
      <c:dateAx>
        <c:axId val="12289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89952"/>
        <c:crosses val="autoZero"/>
        <c:auto val="1"/>
        <c:lblOffset val="100"/>
        <c:baseTimeUnit val="years"/>
      </c:dateAx>
      <c:valAx>
        <c:axId val="13738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89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5552"/>
        <c:axId val="558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5552"/>
        <c:axId val="55821824"/>
      </c:lineChart>
      <c:dateAx>
        <c:axId val="558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21824"/>
        <c:crosses val="autoZero"/>
        <c:auto val="1"/>
        <c:lblOffset val="100"/>
        <c:baseTimeUnit val="years"/>
      </c:dateAx>
      <c:valAx>
        <c:axId val="558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81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9344"/>
        <c:axId val="562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9344"/>
        <c:axId val="56251520"/>
      </c:lineChart>
      <c:dateAx>
        <c:axId val="5624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51520"/>
        <c:crosses val="autoZero"/>
        <c:auto val="1"/>
        <c:lblOffset val="100"/>
        <c:baseTimeUnit val="years"/>
      </c:dateAx>
      <c:valAx>
        <c:axId val="562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24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89</c:v>
                </c:pt>
                <c:pt idx="2">
                  <c:v>63.3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30688"/>
        <c:axId val="569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30688"/>
        <c:axId val="56932608"/>
      </c:lineChart>
      <c:dateAx>
        <c:axId val="5693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32608"/>
        <c:crosses val="autoZero"/>
        <c:auto val="1"/>
        <c:lblOffset val="100"/>
        <c:baseTimeUnit val="years"/>
      </c:dateAx>
      <c:valAx>
        <c:axId val="569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93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15732</c:v>
                </c:pt>
                <c:pt idx="1">
                  <c:v>1219</c:v>
                </c:pt>
                <c:pt idx="2">
                  <c:v>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59360"/>
        <c:axId val="569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9360"/>
        <c:axId val="56961280"/>
      </c:lineChart>
      <c:dateAx>
        <c:axId val="569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61280"/>
        <c:crosses val="autoZero"/>
        <c:auto val="1"/>
        <c:lblOffset val="100"/>
        <c:baseTimeUnit val="years"/>
      </c:dateAx>
      <c:valAx>
        <c:axId val="569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695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1.8</c:v>
                </c:pt>
                <c:pt idx="1">
                  <c:v>35</c:v>
                </c:pt>
                <c:pt idx="2">
                  <c:v>36.700000000000003</c:v>
                </c:pt>
                <c:pt idx="3">
                  <c:v>39.299999999999997</c:v>
                </c:pt>
                <c:pt idx="4">
                  <c:v>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9456"/>
        <c:axId val="569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456"/>
        <c:axId val="56981376"/>
      </c:lineChart>
      <c:dateAx>
        <c:axId val="569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81376"/>
        <c:crosses val="autoZero"/>
        <c:auto val="1"/>
        <c:lblOffset val="100"/>
        <c:baseTimeUnit val="years"/>
      </c:dateAx>
      <c:valAx>
        <c:axId val="569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9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34.6</c:v>
                </c:pt>
                <c:pt idx="1">
                  <c:v>39.1</c:v>
                </c:pt>
                <c:pt idx="2">
                  <c:v>55.5</c:v>
                </c:pt>
                <c:pt idx="3">
                  <c:v>60.1</c:v>
                </c:pt>
                <c:pt idx="4">
                  <c:v>65.400000000000006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11584"/>
        <c:axId val="570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1584"/>
        <c:axId val="57013760"/>
      </c:lineChart>
      <c:dateAx>
        <c:axId val="570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13760"/>
        <c:crosses val="autoZero"/>
        <c:auto val="1"/>
        <c:lblOffset val="100"/>
        <c:baseTimeUnit val="years"/>
      </c:dateAx>
      <c:valAx>
        <c:axId val="570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701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6210</c:v>
                </c:pt>
                <c:pt idx="1">
                  <c:v>7761</c:v>
                </c:pt>
                <c:pt idx="2">
                  <c:v>12033</c:v>
                </c:pt>
                <c:pt idx="3">
                  <c:v>13579</c:v>
                </c:pt>
                <c:pt idx="4">
                  <c:v>17033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5008"/>
        <c:axId val="5704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008"/>
        <c:axId val="57041280"/>
      </c:lineChart>
      <c:dateAx>
        <c:axId val="5703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41280"/>
        <c:crosses val="autoZero"/>
        <c:auto val="1"/>
        <c:lblOffset val="100"/>
        <c:baseTimeUnit val="years"/>
      </c:dateAx>
      <c:valAx>
        <c:axId val="5704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703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F1" zoomScale="70" zoomScaleNormal="70" zoomScaleSheetLayoutView="70" workbookViewId="0">
      <selection activeCell="ND15" sqref="ND15:NR30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愛媛県八幡浜市　北浜立体駐車場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商業施設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11994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534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51" t="s">
        <v>131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0">
        <f>データ!$B$11</f>
        <v>40909</v>
      </c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>
        <f>データ!$C$11</f>
        <v>41275</v>
      </c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>
        <f>データ!$D$11</f>
        <v>41640</v>
      </c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>
        <f>データ!$E$11</f>
        <v>42005</v>
      </c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>
        <f>データ!$F$11</f>
        <v>42370</v>
      </c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0">
        <f>データ!$B$11</f>
        <v>40909</v>
      </c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>
        <f>データ!$C$11</f>
        <v>41275</v>
      </c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>
        <f>データ!$D$11</f>
        <v>41640</v>
      </c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>
        <f>データ!$E$11</f>
        <v>42005</v>
      </c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>
        <f>データ!$F$11</f>
        <v>42370</v>
      </c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0">
        <f>データ!$B$11</f>
        <v>40909</v>
      </c>
      <c r="JD30" s="110"/>
      <c r="JE30" s="110"/>
      <c r="JF30" s="110"/>
      <c r="JG30" s="110"/>
      <c r="JH30" s="110"/>
      <c r="JI30" s="110"/>
      <c r="JJ30" s="110"/>
      <c r="JK30" s="110"/>
      <c r="JL30" s="110"/>
      <c r="JM30" s="110"/>
      <c r="JN30" s="110"/>
      <c r="JO30" s="110"/>
      <c r="JP30" s="110"/>
      <c r="JQ30" s="110"/>
      <c r="JR30" s="110"/>
      <c r="JS30" s="110"/>
      <c r="JT30" s="110"/>
      <c r="JU30" s="110"/>
      <c r="JV30" s="110">
        <f>データ!$C$11</f>
        <v>41275</v>
      </c>
      <c r="JW30" s="110"/>
      <c r="JX30" s="110"/>
      <c r="JY30" s="110"/>
      <c r="JZ30" s="110"/>
      <c r="KA30" s="110"/>
      <c r="KB30" s="110"/>
      <c r="KC30" s="110"/>
      <c r="KD30" s="110"/>
      <c r="KE30" s="110"/>
      <c r="KF30" s="110"/>
      <c r="KG30" s="110"/>
      <c r="KH30" s="110"/>
      <c r="KI30" s="110"/>
      <c r="KJ30" s="110"/>
      <c r="KK30" s="110"/>
      <c r="KL30" s="110"/>
      <c r="KM30" s="110"/>
      <c r="KN30" s="110"/>
      <c r="KO30" s="110">
        <f>データ!$D$11</f>
        <v>41640</v>
      </c>
      <c r="KP30" s="110"/>
      <c r="KQ30" s="110"/>
      <c r="KR30" s="110"/>
      <c r="KS30" s="110"/>
      <c r="KT30" s="110"/>
      <c r="KU30" s="110"/>
      <c r="KV30" s="110"/>
      <c r="KW30" s="110"/>
      <c r="KX30" s="110"/>
      <c r="KY30" s="110"/>
      <c r="KZ30" s="110"/>
      <c r="LA30" s="110"/>
      <c r="LB30" s="110"/>
      <c r="LC30" s="110"/>
      <c r="LD30" s="110"/>
      <c r="LE30" s="110"/>
      <c r="LF30" s="110"/>
      <c r="LG30" s="110"/>
      <c r="LH30" s="110">
        <f>データ!$E$11</f>
        <v>42005</v>
      </c>
      <c r="LI30" s="110"/>
      <c r="LJ30" s="110"/>
      <c r="LK30" s="110"/>
      <c r="LL30" s="110"/>
      <c r="LM30" s="110"/>
      <c r="LN30" s="110"/>
      <c r="LO30" s="110"/>
      <c r="LP30" s="110"/>
      <c r="LQ30" s="110"/>
      <c r="LR30" s="110"/>
      <c r="LS30" s="110"/>
      <c r="LT30" s="110"/>
      <c r="LU30" s="110"/>
      <c r="LV30" s="110"/>
      <c r="LW30" s="110"/>
      <c r="LX30" s="110"/>
      <c r="LY30" s="110"/>
      <c r="LZ30" s="110"/>
      <c r="MA30" s="110">
        <f>データ!$F$11</f>
        <v>42370</v>
      </c>
      <c r="MB30" s="110"/>
      <c r="MC30" s="110"/>
      <c r="MD30" s="110"/>
      <c r="ME30" s="110"/>
      <c r="MF30" s="110"/>
      <c r="MG30" s="110"/>
      <c r="MH30" s="110"/>
      <c r="MI30" s="110"/>
      <c r="MJ30" s="110"/>
      <c r="MK30" s="110"/>
      <c r="ML30" s="110"/>
      <c r="MM30" s="110"/>
      <c r="MN30" s="110"/>
      <c r="MO30" s="110"/>
      <c r="MP30" s="110"/>
      <c r="MQ30" s="110"/>
      <c r="MR30" s="110"/>
      <c r="MS30" s="110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4">
        <f>データ!Y7</f>
        <v>29.2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>
        <f>データ!Z7</f>
        <v>29.1</v>
      </c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>
        <f>データ!AA7</f>
        <v>30.1</v>
      </c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>
        <f>データ!AB7</f>
        <v>250.5</v>
      </c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>
        <f>データ!AC7</f>
        <v>297.89999999999998</v>
      </c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4">
        <f>データ!AJ7</f>
        <v>63.3</v>
      </c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>
        <f>データ!AK7</f>
        <v>89</v>
      </c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>
        <f>データ!AL7</f>
        <v>63.3</v>
      </c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>
        <f>データ!AM7</f>
        <v>0</v>
      </c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>
        <f>データ!AN7</f>
        <v>0</v>
      </c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115">
        <f>データ!DK7</f>
        <v>1.8</v>
      </c>
      <c r="JD31" s="116"/>
      <c r="JE31" s="116"/>
      <c r="JF31" s="116"/>
      <c r="JG31" s="116"/>
      <c r="JH31" s="116"/>
      <c r="JI31" s="116"/>
      <c r="JJ31" s="116"/>
      <c r="JK31" s="116"/>
      <c r="JL31" s="116"/>
      <c r="JM31" s="116"/>
      <c r="JN31" s="116"/>
      <c r="JO31" s="116"/>
      <c r="JP31" s="116"/>
      <c r="JQ31" s="116"/>
      <c r="JR31" s="116"/>
      <c r="JS31" s="116"/>
      <c r="JT31" s="116"/>
      <c r="JU31" s="117"/>
      <c r="JV31" s="115">
        <f>データ!DL7</f>
        <v>35</v>
      </c>
      <c r="JW31" s="116"/>
      <c r="JX31" s="116"/>
      <c r="JY31" s="116"/>
      <c r="JZ31" s="116"/>
      <c r="KA31" s="116"/>
      <c r="KB31" s="116"/>
      <c r="KC31" s="116"/>
      <c r="KD31" s="116"/>
      <c r="KE31" s="116"/>
      <c r="KF31" s="116"/>
      <c r="KG31" s="116"/>
      <c r="KH31" s="116"/>
      <c r="KI31" s="116"/>
      <c r="KJ31" s="116"/>
      <c r="KK31" s="116"/>
      <c r="KL31" s="116"/>
      <c r="KM31" s="116"/>
      <c r="KN31" s="117"/>
      <c r="KO31" s="115">
        <f>データ!DM7</f>
        <v>36.700000000000003</v>
      </c>
      <c r="KP31" s="116"/>
      <c r="KQ31" s="116"/>
      <c r="KR31" s="116"/>
      <c r="KS31" s="116"/>
      <c r="KT31" s="116"/>
      <c r="KU31" s="116"/>
      <c r="KV31" s="116"/>
      <c r="KW31" s="116"/>
      <c r="KX31" s="116"/>
      <c r="KY31" s="116"/>
      <c r="KZ31" s="116"/>
      <c r="LA31" s="116"/>
      <c r="LB31" s="116"/>
      <c r="LC31" s="116"/>
      <c r="LD31" s="116"/>
      <c r="LE31" s="116"/>
      <c r="LF31" s="116"/>
      <c r="LG31" s="117"/>
      <c r="LH31" s="115">
        <f>データ!DN7</f>
        <v>39.299999999999997</v>
      </c>
      <c r="LI31" s="116"/>
      <c r="LJ31" s="116"/>
      <c r="LK31" s="116"/>
      <c r="LL31" s="116"/>
      <c r="LM31" s="116"/>
      <c r="LN31" s="116"/>
      <c r="LO31" s="116"/>
      <c r="LP31" s="116"/>
      <c r="LQ31" s="116"/>
      <c r="LR31" s="116"/>
      <c r="LS31" s="116"/>
      <c r="LT31" s="116"/>
      <c r="LU31" s="116"/>
      <c r="LV31" s="116"/>
      <c r="LW31" s="116"/>
      <c r="LX31" s="116"/>
      <c r="LY31" s="116"/>
      <c r="LZ31" s="117"/>
      <c r="MA31" s="115">
        <f>データ!DO7</f>
        <v>44.2</v>
      </c>
      <c r="MB31" s="116"/>
      <c r="MC31" s="116"/>
      <c r="MD31" s="116"/>
      <c r="ME31" s="116"/>
      <c r="MF31" s="116"/>
      <c r="MG31" s="116"/>
      <c r="MH31" s="116"/>
      <c r="MI31" s="116"/>
      <c r="MJ31" s="116"/>
      <c r="MK31" s="116"/>
      <c r="ML31" s="116"/>
      <c r="MM31" s="116"/>
      <c r="MN31" s="116"/>
      <c r="MO31" s="116"/>
      <c r="MP31" s="116"/>
      <c r="MQ31" s="116"/>
      <c r="MR31" s="116"/>
      <c r="MS31" s="117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4">
        <f>データ!AD7</f>
        <v>124.7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>
        <f>データ!AE7</f>
        <v>135.6</v>
      </c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>
        <f>データ!AF7</f>
        <v>176.5</v>
      </c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>
        <f>データ!AG7</f>
        <v>231.4</v>
      </c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>
        <f>データ!AH7</f>
        <v>151.19999999999999</v>
      </c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4">
        <f>データ!AO7</f>
        <v>21.4</v>
      </c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>
        <f>データ!AP7</f>
        <v>24.8</v>
      </c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>
        <f>データ!AQ7</f>
        <v>20.3</v>
      </c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>
        <f>データ!AR7</f>
        <v>20.2</v>
      </c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>
        <f>データ!AS7</f>
        <v>19.8</v>
      </c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115">
        <f>データ!DP7</f>
        <v>128.80000000000001</v>
      </c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7"/>
      <c r="JV32" s="115">
        <f>データ!DQ7</f>
        <v>129.9</v>
      </c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7"/>
      <c r="KO32" s="115">
        <f>データ!DR7</f>
        <v>131.6</v>
      </c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7"/>
      <c r="LH32" s="115">
        <f>データ!DS7</f>
        <v>134.19999999999999</v>
      </c>
      <c r="LI32" s="116"/>
      <c r="LJ32" s="116"/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6"/>
      <c r="LY32" s="116"/>
      <c r="LZ32" s="117"/>
      <c r="MA32" s="115">
        <f>データ!DT7</f>
        <v>134.4</v>
      </c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6"/>
      <c r="MN32" s="116"/>
      <c r="MO32" s="116"/>
      <c r="MP32" s="116"/>
      <c r="MQ32" s="116"/>
      <c r="MR32" s="116"/>
      <c r="MS32" s="117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8" t="s">
        <v>132</v>
      </c>
      <c r="NE32" s="119"/>
      <c r="NF32" s="119"/>
      <c r="NG32" s="119"/>
      <c r="NH32" s="119"/>
      <c r="NI32" s="119"/>
      <c r="NJ32" s="119"/>
      <c r="NK32" s="119"/>
      <c r="NL32" s="119"/>
      <c r="NM32" s="119"/>
      <c r="NN32" s="119"/>
      <c r="NO32" s="119"/>
      <c r="NP32" s="119"/>
      <c r="NQ32" s="119"/>
      <c r="NR32" s="120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8"/>
      <c r="NE33" s="119"/>
      <c r="NF33" s="119"/>
      <c r="NG33" s="119"/>
      <c r="NH33" s="119"/>
      <c r="NI33" s="119"/>
      <c r="NJ33" s="119"/>
      <c r="NK33" s="119"/>
      <c r="NL33" s="119"/>
      <c r="NM33" s="119"/>
      <c r="NN33" s="119"/>
      <c r="NO33" s="119"/>
      <c r="NP33" s="119"/>
      <c r="NQ33" s="119"/>
      <c r="NR33" s="120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8"/>
      <c r="NE34" s="119"/>
      <c r="NF34" s="119"/>
      <c r="NG34" s="119"/>
      <c r="NH34" s="119"/>
      <c r="NI34" s="119"/>
      <c r="NJ34" s="119"/>
      <c r="NK34" s="119"/>
      <c r="NL34" s="119"/>
      <c r="NM34" s="119"/>
      <c r="NN34" s="119"/>
      <c r="NO34" s="119"/>
      <c r="NP34" s="119"/>
      <c r="NQ34" s="119"/>
      <c r="NR34" s="120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8"/>
      <c r="NE35" s="119"/>
      <c r="NF35" s="119"/>
      <c r="NG35" s="119"/>
      <c r="NH35" s="119"/>
      <c r="NI35" s="119"/>
      <c r="NJ35" s="119"/>
      <c r="NK35" s="119"/>
      <c r="NL35" s="119"/>
      <c r="NM35" s="119"/>
      <c r="NN35" s="119"/>
      <c r="NO35" s="119"/>
      <c r="NP35" s="119"/>
      <c r="NQ35" s="119"/>
      <c r="NR35" s="120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8"/>
      <c r="NE36" s="119"/>
      <c r="NF36" s="119"/>
      <c r="NG36" s="119"/>
      <c r="NH36" s="119"/>
      <c r="NI36" s="119"/>
      <c r="NJ36" s="119"/>
      <c r="NK36" s="119"/>
      <c r="NL36" s="119"/>
      <c r="NM36" s="119"/>
      <c r="NN36" s="119"/>
      <c r="NO36" s="119"/>
      <c r="NP36" s="119"/>
      <c r="NQ36" s="119"/>
      <c r="NR36" s="120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8"/>
      <c r="NE37" s="119"/>
      <c r="NF37" s="119"/>
      <c r="NG37" s="119"/>
      <c r="NH37" s="119"/>
      <c r="NI37" s="119"/>
      <c r="NJ37" s="119"/>
      <c r="NK37" s="119"/>
      <c r="NL37" s="119"/>
      <c r="NM37" s="119"/>
      <c r="NN37" s="119"/>
      <c r="NO37" s="119"/>
      <c r="NP37" s="119"/>
      <c r="NQ37" s="119"/>
      <c r="NR37" s="120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8"/>
      <c r="NE38" s="119"/>
      <c r="NF38" s="119"/>
      <c r="NG38" s="119"/>
      <c r="NH38" s="119"/>
      <c r="NI38" s="119"/>
      <c r="NJ38" s="119"/>
      <c r="NK38" s="119"/>
      <c r="NL38" s="119"/>
      <c r="NM38" s="119"/>
      <c r="NN38" s="119"/>
      <c r="NO38" s="119"/>
      <c r="NP38" s="119"/>
      <c r="NQ38" s="119"/>
      <c r="NR38" s="120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8"/>
      <c r="NE39" s="119"/>
      <c r="NF39" s="119"/>
      <c r="NG39" s="119"/>
      <c r="NH39" s="119"/>
      <c r="NI39" s="119"/>
      <c r="NJ39" s="119"/>
      <c r="NK39" s="119"/>
      <c r="NL39" s="119"/>
      <c r="NM39" s="119"/>
      <c r="NN39" s="119"/>
      <c r="NO39" s="119"/>
      <c r="NP39" s="119"/>
      <c r="NQ39" s="119"/>
      <c r="NR39" s="120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8"/>
      <c r="NE40" s="119"/>
      <c r="NF40" s="119"/>
      <c r="NG40" s="119"/>
      <c r="NH40" s="119"/>
      <c r="NI40" s="119"/>
      <c r="NJ40" s="119"/>
      <c r="NK40" s="119"/>
      <c r="NL40" s="119"/>
      <c r="NM40" s="119"/>
      <c r="NN40" s="119"/>
      <c r="NO40" s="119"/>
      <c r="NP40" s="119"/>
      <c r="NQ40" s="119"/>
      <c r="NR40" s="120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8"/>
      <c r="NE41" s="119"/>
      <c r="NF41" s="119"/>
      <c r="NG41" s="119"/>
      <c r="NH41" s="119"/>
      <c r="NI41" s="119"/>
      <c r="NJ41" s="119"/>
      <c r="NK41" s="119"/>
      <c r="NL41" s="119"/>
      <c r="NM41" s="119"/>
      <c r="NN41" s="119"/>
      <c r="NO41" s="119"/>
      <c r="NP41" s="119"/>
      <c r="NQ41" s="119"/>
      <c r="NR41" s="120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8"/>
      <c r="NE42" s="119"/>
      <c r="NF42" s="119"/>
      <c r="NG42" s="119"/>
      <c r="NH42" s="119"/>
      <c r="NI42" s="119"/>
      <c r="NJ42" s="119"/>
      <c r="NK42" s="119"/>
      <c r="NL42" s="119"/>
      <c r="NM42" s="119"/>
      <c r="NN42" s="119"/>
      <c r="NO42" s="119"/>
      <c r="NP42" s="119"/>
      <c r="NQ42" s="119"/>
      <c r="NR42" s="120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8"/>
      <c r="NE43" s="119"/>
      <c r="NF43" s="119"/>
      <c r="NG43" s="119"/>
      <c r="NH43" s="119"/>
      <c r="NI43" s="119"/>
      <c r="NJ43" s="119"/>
      <c r="NK43" s="119"/>
      <c r="NL43" s="119"/>
      <c r="NM43" s="119"/>
      <c r="NN43" s="119"/>
      <c r="NO43" s="119"/>
      <c r="NP43" s="119"/>
      <c r="NQ43" s="119"/>
      <c r="NR43" s="120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8"/>
      <c r="NE44" s="119"/>
      <c r="NF44" s="119"/>
      <c r="NG44" s="119"/>
      <c r="NH44" s="119"/>
      <c r="NI44" s="119"/>
      <c r="NJ44" s="119"/>
      <c r="NK44" s="119"/>
      <c r="NL44" s="119"/>
      <c r="NM44" s="119"/>
      <c r="NN44" s="119"/>
      <c r="NO44" s="119"/>
      <c r="NP44" s="119"/>
      <c r="NQ44" s="119"/>
      <c r="NR44" s="120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8"/>
      <c r="NE45" s="119"/>
      <c r="NF45" s="119"/>
      <c r="NG45" s="119"/>
      <c r="NH45" s="119"/>
      <c r="NI45" s="119"/>
      <c r="NJ45" s="119"/>
      <c r="NK45" s="119"/>
      <c r="NL45" s="119"/>
      <c r="NM45" s="119"/>
      <c r="NN45" s="119"/>
      <c r="NO45" s="119"/>
      <c r="NP45" s="119"/>
      <c r="NQ45" s="119"/>
      <c r="NR45" s="120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8"/>
      <c r="NE46" s="119"/>
      <c r="NF46" s="119"/>
      <c r="NG46" s="119"/>
      <c r="NH46" s="119"/>
      <c r="NI46" s="119"/>
      <c r="NJ46" s="119"/>
      <c r="NK46" s="119"/>
      <c r="NL46" s="119"/>
      <c r="NM46" s="119"/>
      <c r="NN46" s="119"/>
      <c r="NO46" s="119"/>
      <c r="NP46" s="119"/>
      <c r="NQ46" s="119"/>
      <c r="NR46" s="120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8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20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8" t="s">
        <v>133</v>
      </c>
      <c r="NE49" s="119"/>
      <c r="NF49" s="119"/>
      <c r="NG49" s="119"/>
      <c r="NH49" s="119"/>
      <c r="NI49" s="119"/>
      <c r="NJ49" s="119"/>
      <c r="NK49" s="119"/>
      <c r="NL49" s="119"/>
      <c r="NM49" s="119"/>
      <c r="NN49" s="119"/>
      <c r="NO49" s="119"/>
      <c r="NP49" s="119"/>
      <c r="NQ49" s="119"/>
      <c r="NR49" s="120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8"/>
      <c r="NE50" s="119"/>
      <c r="NF50" s="119"/>
      <c r="NG50" s="119"/>
      <c r="NH50" s="119"/>
      <c r="NI50" s="119"/>
      <c r="NJ50" s="119"/>
      <c r="NK50" s="119"/>
      <c r="NL50" s="119"/>
      <c r="NM50" s="119"/>
      <c r="NN50" s="119"/>
      <c r="NO50" s="119"/>
      <c r="NP50" s="119"/>
      <c r="NQ50" s="119"/>
      <c r="NR50" s="120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0">
        <f>データ!$B$11</f>
        <v>40909</v>
      </c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>
        <f>データ!$C$11</f>
        <v>41275</v>
      </c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>
        <f>データ!$D$11</f>
        <v>41640</v>
      </c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>
        <f>データ!$E$11</f>
        <v>42005</v>
      </c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>
        <f>データ!$F$11</f>
        <v>42370</v>
      </c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0">
        <f>データ!$B$11</f>
        <v>40909</v>
      </c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>
        <f>データ!$C$11</f>
        <v>41275</v>
      </c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>
        <f>データ!$D$11</f>
        <v>41640</v>
      </c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>
        <f>データ!$E$11</f>
        <v>42005</v>
      </c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>
        <f>データ!$F$11</f>
        <v>42370</v>
      </c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0">
        <f>データ!$B$11</f>
        <v>40909</v>
      </c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>
        <f>データ!$C$11</f>
        <v>41275</v>
      </c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>
        <f>データ!$D$11</f>
        <v>41640</v>
      </c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>
        <f>データ!$E$11</f>
        <v>42005</v>
      </c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>
        <f>データ!$F$11</f>
        <v>42370</v>
      </c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8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20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25">
        <f>データ!AU7</f>
        <v>15732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1219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701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4">
        <f>データ!BF7</f>
        <v>34.6</v>
      </c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>
        <f>データ!BG7</f>
        <v>39.1</v>
      </c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>
        <f>データ!BH7</f>
        <v>55.5</v>
      </c>
      <c r="FY52" s="114"/>
      <c r="FZ52" s="114"/>
      <c r="GA52" s="114"/>
      <c r="GB52" s="114"/>
      <c r="GC52" s="114"/>
      <c r="GD52" s="114"/>
      <c r="GE52" s="114"/>
      <c r="GF52" s="114"/>
      <c r="GG52" s="114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>
        <f>データ!BI7</f>
        <v>60.1</v>
      </c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4">
        <f>データ!BJ7</f>
        <v>65.400000000000006</v>
      </c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25">
        <f>データ!BQ7</f>
        <v>6210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7761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12033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13579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17033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8"/>
      <c r="NE52" s="119"/>
      <c r="NF52" s="119"/>
      <c r="NG52" s="119"/>
      <c r="NH52" s="119"/>
      <c r="NI52" s="119"/>
      <c r="NJ52" s="119"/>
      <c r="NK52" s="119"/>
      <c r="NL52" s="119"/>
      <c r="NM52" s="119"/>
      <c r="NN52" s="119"/>
      <c r="NO52" s="119"/>
      <c r="NP52" s="119"/>
      <c r="NQ52" s="119"/>
      <c r="NR52" s="120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25">
        <f>データ!AZ7</f>
        <v>479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364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196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4">
        <f>データ!BK7</f>
        <v>31.4</v>
      </c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>
        <f>データ!BL7</f>
        <v>34</v>
      </c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>
        <f>データ!BM7</f>
        <v>31.1</v>
      </c>
      <c r="FY53" s="114"/>
      <c r="FZ53" s="114"/>
      <c r="GA53" s="114"/>
      <c r="GB53" s="114"/>
      <c r="GC53" s="114"/>
      <c r="GD53" s="114"/>
      <c r="GE53" s="114"/>
      <c r="GF53" s="114"/>
      <c r="GG53" s="114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>
        <f>データ!BN7</f>
        <v>31.8</v>
      </c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4">
        <f>データ!BO7</f>
        <v>22.6</v>
      </c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25">
        <f>データ!BV7</f>
        <v>38927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40152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44479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37335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30964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8"/>
      <c r="NE53" s="119"/>
      <c r="NF53" s="119"/>
      <c r="NG53" s="119"/>
      <c r="NH53" s="119"/>
      <c r="NI53" s="119"/>
      <c r="NJ53" s="119"/>
      <c r="NK53" s="119"/>
      <c r="NL53" s="119"/>
      <c r="NM53" s="119"/>
      <c r="NN53" s="119"/>
      <c r="NO53" s="119"/>
      <c r="NP53" s="119"/>
      <c r="NQ53" s="119"/>
      <c r="NR53" s="120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8"/>
      <c r="NE54" s="119"/>
      <c r="NF54" s="119"/>
      <c r="NG54" s="119"/>
      <c r="NH54" s="119"/>
      <c r="NI54" s="119"/>
      <c r="NJ54" s="119"/>
      <c r="NK54" s="119"/>
      <c r="NL54" s="119"/>
      <c r="NM54" s="119"/>
      <c r="NN54" s="119"/>
      <c r="NO54" s="119"/>
      <c r="NP54" s="119"/>
      <c r="NQ54" s="119"/>
      <c r="NR54" s="120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8"/>
      <c r="NE55" s="119"/>
      <c r="NF55" s="119"/>
      <c r="NG55" s="119"/>
      <c r="NH55" s="119"/>
      <c r="NI55" s="119"/>
      <c r="NJ55" s="119"/>
      <c r="NK55" s="119"/>
      <c r="NL55" s="119"/>
      <c r="NM55" s="119"/>
      <c r="NN55" s="119"/>
      <c r="NO55" s="119"/>
      <c r="NP55" s="119"/>
      <c r="NQ55" s="119"/>
      <c r="NR55" s="120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8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20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8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20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8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20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8"/>
      <c r="NE59" s="119"/>
      <c r="NF59" s="119"/>
      <c r="NG59" s="119"/>
      <c r="NH59" s="119"/>
      <c r="NI59" s="119"/>
      <c r="NJ59" s="119"/>
      <c r="NK59" s="119"/>
      <c r="NL59" s="119"/>
      <c r="NM59" s="119"/>
      <c r="NN59" s="119"/>
      <c r="NO59" s="119"/>
      <c r="NP59" s="119"/>
      <c r="NQ59" s="119"/>
      <c r="NR59" s="120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8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20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8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20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8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20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8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20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8" t="s">
        <v>134</v>
      </c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20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73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8"/>
      <c r="NE67" s="119"/>
      <c r="NF67" s="119"/>
      <c r="NG67" s="119"/>
      <c r="NH67" s="119"/>
      <c r="NI67" s="119"/>
      <c r="NJ67" s="119"/>
      <c r="NK67" s="119"/>
      <c r="NL67" s="119"/>
      <c r="NM67" s="119"/>
      <c r="NN67" s="119"/>
      <c r="NO67" s="119"/>
      <c r="NP67" s="119"/>
      <c r="NQ67" s="119"/>
      <c r="NR67" s="120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8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20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8"/>
      <c r="NE69" s="119"/>
      <c r="NF69" s="119"/>
      <c r="NG69" s="119"/>
      <c r="NH69" s="119"/>
      <c r="NI69" s="119"/>
      <c r="NJ69" s="119"/>
      <c r="NK69" s="119"/>
      <c r="NL69" s="119"/>
      <c r="NM69" s="119"/>
      <c r="NN69" s="119"/>
      <c r="NO69" s="119"/>
      <c r="NP69" s="119"/>
      <c r="NQ69" s="119"/>
      <c r="NR69" s="120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8"/>
      <c r="NE70" s="119"/>
      <c r="NF70" s="119"/>
      <c r="NG70" s="119"/>
      <c r="NH70" s="119"/>
      <c r="NI70" s="119"/>
      <c r="NJ70" s="119"/>
      <c r="NK70" s="119"/>
      <c r="NL70" s="119"/>
      <c r="NM70" s="119"/>
      <c r="NN70" s="119"/>
      <c r="NO70" s="119"/>
      <c r="NP70" s="119"/>
      <c r="NQ70" s="119"/>
      <c r="NR70" s="120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8"/>
      <c r="NE71" s="119"/>
      <c r="NF71" s="119"/>
      <c r="NG71" s="119"/>
      <c r="NH71" s="119"/>
      <c r="NI71" s="119"/>
      <c r="NJ71" s="119"/>
      <c r="NK71" s="119"/>
      <c r="NL71" s="119"/>
      <c r="NM71" s="119"/>
      <c r="NN71" s="119"/>
      <c r="NO71" s="119"/>
      <c r="NP71" s="119"/>
      <c r="NQ71" s="119"/>
      <c r="NR71" s="120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8"/>
      <c r="NE72" s="119"/>
      <c r="NF72" s="119"/>
      <c r="NG72" s="119"/>
      <c r="NH72" s="119"/>
      <c r="NI72" s="119"/>
      <c r="NJ72" s="119"/>
      <c r="NK72" s="119"/>
      <c r="NL72" s="119"/>
      <c r="NM72" s="119"/>
      <c r="NN72" s="119"/>
      <c r="NO72" s="119"/>
      <c r="NP72" s="119"/>
      <c r="NQ72" s="119"/>
      <c r="NR72" s="120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8"/>
      <c r="NE73" s="119"/>
      <c r="NF73" s="119"/>
      <c r="NG73" s="119"/>
      <c r="NH73" s="119"/>
      <c r="NI73" s="119"/>
      <c r="NJ73" s="119"/>
      <c r="NK73" s="119"/>
      <c r="NL73" s="119"/>
      <c r="NM73" s="119"/>
      <c r="NN73" s="119"/>
      <c r="NO73" s="119"/>
      <c r="NP73" s="119"/>
      <c r="NQ73" s="119"/>
      <c r="NR73" s="120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8"/>
      <c r="NE74" s="119"/>
      <c r="NF74" s="119"/>
      <c r="NG74" s="119"/>
      <c r="NH74" s="119"/>
      <c r="NI74" s="119"/>
      <c r="NJ74" s="119"/>
      <c r="NK74" s="119"/>
      <c r="NL74" s="119"/>
      <c r="NM74" s="119"/>
      <c r="NN74" s="119"/>
      <c r="NO74" s="119"/>
      <c r="NP74" s="119"/>
      <c r="NQ74" s="119"/>
      <c r="NR74" s="120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8"/>
      <c r="NE75" s="119"/>
      <c r="NF75" s="119"/>
      <c r="NG75" s="119"/>
      <c r="NH75" s="119"/>
      <c r="NI75" s="119"/>
      <c r="NJ75" s="119"/>
      <c r="NK75" s="119"/>
      <c r="NL75" s="119"/>
      <c r="NM75" s="119"/>
      <c r="NN75" s="119"/>
      <c r="NO75" s="119"/>
      <c r="NP75" s="119"/>
      <c r="NQ75" s="119"/>
      <c r="NR75" s="120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10000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8"/>
      <c r="NE76" s="119"/>
      <c r="NF76" s="119"/>
      <c r="NG76" s="119"/>
      <c r="NH76" s="119"/>
      <c r="NI76" s="119"/>
      <c r="NJ76" s="119"/>
      <c r="NK76" s="119"/>
      <c r="NL76" s="119"/>
      <c r="NM76" s="119"/>
      <c r="NN76" s="119"/>
      <c r="NO76" s="119"/>
      <c r="NP76" s="119"/>
      <c r="NQ76" s="119"/>
      <c r="NR76" s="120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5" t="str">
        <f>データ!CB7</f>
        <v xml:space="preserve"> </v>
      </c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7"/>
      <c r="AG77" s="115" t="str">
        <f>データ!CC7</f>
        <v xml:space="preserve"> </v>
      </c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7"/>
      <c r="AV77" s="115" t="str">
        <f>データ!CD7</f>
        <v xml:space="preserve"> </v>
      </c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7"/>
      <c r="BK77" s="115" t="str">
        <f>データ!CE7</f>
        <v xml:space="preserve"> </v>
      </c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7"/>
      <c r="BZ77" s="115" t="str">
        <f>データ!CF7</f>
        <v xml:space="preserve"> </v>
      </c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7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5" t="str">
        <f>データ!CO7</f>
        <v xml:space="preserve"> </v>
      </c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7"/>
      <c r="HA77" s="115" t="str">
        <f>データ!CP7</f>
        <v xml:space="preserve"> </v>
      </c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7"/>
      <c r="HP77" s="115" t="str">
        <f>データ!CQ7</f>
        <v xml:space="preserve"> </v>
      </c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7"/>
      <c r="IE77" s="115" t="str">
        <f>データ!CR7</f>
        <v xml:space="preserve"> </v>
      </c>
      <c r="IF77" s="116"/>
      <c r="IG77" s="116"/>
      <c r="IH77" s="116"/>
      <c r="II77" s="116"/>
      <c r="IJ77" s="116"/>
      <c r="IK77" s="116"/>
      <c r="IL77" s="116"/>
      <c r="IM77" s="116"/>
      <c r="IN77" s="116"/>
      <c r="IO77" s="116"/>
      <c r="IP77" s="116"/>
      <c r="IQ77" s="116"/>
      <c r="IR77" s="116"/>
      <c r="IS77" s="117"/>
      <c r="IT77" s="115" t="str">
        <f>データ!CS7</f>
        <v xml:space="preserve"> </v>
      </c>
      <c r="IU77" s="116"/>
      <c r="IV77" s="116"/>
      <c r="IW77" s="116"/>
      <c r="IX77" s="116"/>
      <c r="IY77" s="116"/>
      <c r="IZ77" s="116"/>
      <c r="JA77" s="116"/>
      <c r="JB77" s="116"/>
      <c r="JC77" s="116"/>
      <c r="JD77" s="116"/>
      <c r="JE77" s="116"/>
      <c r="JF77" s="116"/>
      <c r="JG77" s="116"/>
      <c r="JH77" s="117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5">
        <f>データ!CZ7</f>
        <v>702.2</v>
      </c>
      <c r="KB77" s="116"/>
      <c r="KC77" s="116"/>
      <c r="KD77" s="116"/>
      <c r="KE77" s="116"/>
      <c r="KF77" s="116"/>
      <c r="KG77" s="116"/>
      <c r="KH77" s="116"/>
      <c r="KI77" s="116"/>
      <c r="KJ77" s="116"/>
      <c r="KK77" s="116"/>
      <c r="KL77" s="116"/>
      <c r="KM77" s="116"/>
      <c r="KN77" s="116"/>
      <c r="KO77" s="117"/>
      <c r="KP77" s="115">
        <f>データ!DA7</f>
        <v>343.6</v>
      </c>
      <c r="KQ77" s="116"/>
      <c r="KR77" s="116"/>
      <c r="KS77" s="116"/>
      <c r="KT77" s="116"/>
      <c r="KU77" s="116"/>
      <c r="KV77" s="116"/>
      <c r="KW77" s="116"/>
      <c r="KX77" s="116"/>
      <c r="KY77" s="116"/>
      <c r="KZ77" s="116"/>
      <c r="LA77" s="116"/>
      <c r="LB77" s="116"/>
      <c r="LC77" s="116"/>
      <c r="LD77" s="117"/>
      <c r="LE77" s="115">
        <f>データ!DB7</f>
        <v>0</v>
      </c>
      <c r="LF77" s="116"/>
      <c r="LG77" s="116"/>
      <c r="LH77" s="116"/>
      <c r="LI77" s="116"/>
      <c r="LJ77" s="116"/>
      <c r="LK77" s="116"/>
      <c r="LL77" s="116"/>
      <c r="LM77" s="116"/>
      <c r="LN77" s="116"/>
      <c r="LO77" s="116"/>
      <c r="LP77" s="116"/>
      <c r="LQ77" s="116"/>
      <c r="LR77" s="116"/>
      <c r="LS77" s="117"/>
      <c r="LT77" s="115">
        <f>データ!DC7</f>
        <v>0</v>
      </c>
      <c r="LU77" s="116"/>
      <c r="LV77" s="116"/>
      <c r="LW77" s="116"/>
      <c r="LX77" s="116"/>
      <c r="LY77" s="116"/>
      <c r="LZ77" s="116"/>
      <c r="MA77" s="116"/>
      <c r="MB77" s="116"/>
      <c r="MC77" s="116"/>
      <c r="MD77" s="116"/>
      <c r="ME77" s="116"/>
      <c r="MF77" s="116"/>
      <c r="MG77" s="116"/>
      <c r="MH77" s="117"/>
      <c r="MI77" s="115">
        <f>データ!DD7</f>
        <v>0</v>
      </c>
      <c r="MJ77" s="116"/>
      <c r="MK77" s="116"/>
      <c r="ML77" s="116"/>
      <c r="MM77" s="116"/>
      <c r="MN77" s="116"/>
      <c r="MO77" s="116"/>
      <c r="MP77" s="116"/>
      <c r="MQ77" s="116"/>
      <c r="MR77" s="116"/>
      <c r="MS77" s="116"/>
      <c r="MT77" s="116"/>
      <c r="MU77" s="116"/>
      <c r="MV77" s="116"/>
      <c r="MW77" s="117"/>
      <c r="MX77" s="5"/>
      <c r="MY77" s="5"/>
      <c r="MZ77" s="5"/>
      <c r="NA77" s="5"/>
      <c r="NB77" s="5"/>
      <c r="NC77" s="45"/>
      <c r="ND77" s="118"/>
      <c r="NE77" s="119"/>
      <c r="NF77" s="119"/>
      <c r="NG77" s="119"/>
      <c r="NH77" s="119"/>
      <c r="NI77" s="119"/>
      <c r="NJ77" s="119"/>
      <c r="NK77" s="119"/>
      <c r="NL77" s="119"/>
      <c r="NM77" s="119"/>
      <c r="NN77" s="119"/>
      <c r="NO77" s="119"/>
      <c r="NP77" s="119"/>
      <c r="NQ77" s="119"/>
      <c r="NR77" s="120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5" t="str">
        <f>データ!CG7</f>
        <v xml:space="preserve"> </v>
      </c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7"/>
      <c r="AG78" s="115" t="str">
        <f>データ!CH7</f>
        <v xml:space="preserve"> </v>
      </c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7"/>
      <c r="AV78" s="115" t="str">
        <f>データ!CI7</f>
        <v xml:space="preserve"> </v>
      </c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7"/>
      <c r="BK78" s="115" t="str">
        <f>データ!CJ7</f>
        <v xml:space="preserve"> </v>
      </c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7"/>
      <c r="BZ78" s="115" t="str">
        <f>データ!CK7</f>
        <v xml:space="preserve"> </v>
      </c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7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5" t="str">
        <f>データ!CT7</f>
        <v xml:space="preserve"> </v>
      </c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7"/>
      <c r="HA78" s="115" t="str">
        <f>データ!CU7</f>
        <v xml:space="preserve"> </v>
      </c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7"/>
      <c r="HP78" s="115" t="str">
        <f>データ!CV7</f>
        <v xml:space="preserve"> </v>
      </c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7"/>
      <c r="IE78" s="115" t="str">
        <f>データ!CW7</f>
        <v xml:space="preserve"> </v>
      </c>
      <c r="IF78" s="116"/>
      <c r="IG78" s="116"/>
      <c r="IH78" s="116"/>
      <c r="II78" s="116"/>
      <c r="IJ78" s="116"/>
      <c r="IK78" s="116"/>
      <c r="IL78" s="116"/>
      <c r="IM78" s="116"/>
      <c r="IN78" s="116"/>
      <c r="IO78" s="116"/>
      <c r="IP78" s="116"/>
      <c r="IQ78" s="116"/>
      <c r="IR78" s="116"/>
      <c r="IS78" s="117"/>
      <c r="IT78" s="115" t="str">
        <f>データ!CX7</f>
        <v xml:space="preserve"> </v>
      </c>
      <c r="IU78" s="116"/>
      <c r="IV78" s="116"/>
      <c r="IW78" s="116"/>
      <c r="IX78" s="116"/>
      <c r="IY78" s="116"/>
      <c r="IZ78" s="116"/>
      <c r="JA78" s="116"/>
      <c r="JB78" s="116"/>
      <c r="JC78" s="116"/>
      <c r="JD78" s="116"/>
      <c r="JE78" s="116"/>
      <c r="JF78" s="116"/>
      <c r="JG78" s="116"/>
      <c r="JH78" s="117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5">
        <f>データ!DE7</f>
        <v>425</v>
      </c>
      <c r="KB78" s="116"/>
      <c r="KC78" s="116"/>
      <c r="KD78" s="116"/>
      <c r="KE78" s="116"/>
      <c r="KF78" s="116"/>
      <c r="KG78" s="116"/>
      <c r="KH78" s="116"/>
      <c r="KI78" s="116"/>
      <c r="KJ78" s="116"/>
      <c r="KK78" s="116"/>
      <c r="KL78" s="116"/>
      <c r="KM78" s="116"/>
      <c r="KN78" s="116"/>
      <c r="KO78" s="117"/>
      <c r="KP78" s="115">
        <f>データ!DF7</f>
        <v>329.2</v>
      </c>
      <c r="KQ78" s="116"/>
      <c r="KR78" s="116"/>
      <c r="KS78" s="116"/>
      <c r="KT78" s="116"/>
      <c r="KU78" s="116"/>
      <c r="KV78" s="116"/>
      <c r="KW78" s="116"/>
      <c r="KX78" s="116"/>
      <c r="KY78" s="116"/>
      <c r="KZ78" s="116"/>
      <c r="LA78" s="116"/>
      <c r="LB78" s="116"/>
      <c r="LC78" s="116"/>
      <c r="LD78" s="117"/>
      <c r="LE78" s="115">
        <f>データ!DG7</f>
        <v>249.7</v>
      </c>
      <c r="LF78" s="116"/>
      <c r="LG78" s="116"/>
      <c r="LH78" s="116"/>
      <c r="LI78" s="116"/>
      <c r="LJ78" s="116"/>
      <c r="LK78" s="116"/>
      <c r="LL78" s="116"/>
      <c r="LM78" s="116"/>
      <c r="LN78" s="116"/>
      <c r="LO78" s="116"/>
      <c r="LP78" s="116"/>
      <c r="LQ78" s="116"/>
      <c r="LR78" s="116"/>
      <c r="LS78" s="117"/>
      <c r="LT78" s="115">
        <f>データ!DH7</f>
        <v>279.60000000000002</v>
      </c>
      <c r="LU78" s="116"/>
      <c r="LV78" s="116"/>
      <c r="LW78" s="116"/>
      <c r="LX78" s="116"/>
      <c r="LY78" s="116"/>
      <c r="LZ78" s="116"/>
      <c r="MA78" s="116"/>
      <c r="MB78" s="116"/>
      <c r="MC78" s="116"/>
      <c r="MD78" s="116"/>
      <c r="ME78" s="116"/>
      <c r="MF78" s="116"/>
      <c r="MG78" s="116"/>
      <c r="MH78" s="117"/>
      <c r="MI78" s="115">
        <f>データ!DI7</f>
        <v>236.7</v>
      </c>
      <c r="MJ78" s="116"/>
      <c r="MK78" s="116"/>
      <c r="ML78" s="116"/>
      <c r="MM78" s="116"/>
      <c r="MN78" s="116"/>
      <c r="MO78" s="116"/>
      <c r="MP78" s="116"/>
      <c r="MQ78" s="116"/>
      <c r="MR78" s="116"/>
      <c r="MS78" s="116"/>
      <c r="MT78" s="116"/>
      <c r="MU78" s="116"/>
      <c r="MV78" s="116"/>
      <c r="MW78" s="117"/>
      <c r="MX78" s="5"/>
      <c r="MY78" s="5"/>
      <c r="MZ78" s="5"/>
      <c r="NA78" s="5"/>
      <c r="NB78" s="5"/>
      <c r="NC78" s="45"/>
      <c r="ND78" s="118"/>
      <c r="NE78" s="119"/>
      <c r="NF78" s="119"/>
      <c r="NG78" s="119"/>
      <c r="NH78" s="119"/>
      <c r="NI78" s="119"/>
      <c r="NJ78" s="119"/>
      <c r="NK78" s="119"/>
      <c r="NL78" s="119"/>
      <c r="NM78" s="119"/>
      <c r="NN78" s="119"/>
      <c r="NO78" s="119"/>
      <c r="NP78" s="119"/>
      <c r="NQ78" s="119"/>
      <c r="NR78" s="120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8"/>
      <c r="NE79" s="119"/>
      <c r="NF79" s="119"/>
      <c r="NG79" s="119"/>
      <c r="NH79" s="119"/>
      <c r="NI79" s="119"/>
      <c r="NJ79" s="119"/>
      <c r="NK79" s="119"/>
      <c r="NL79" s="119"/>
      <c r="NM79" s="119"/>
      <c r="NN79" s="119"/>
      <c r="NO79" s="119"/>
      <c r="NP79" s="119"/>
      <c r="NQ79" s="119"/>
      <c r="NR79" s="120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8"/>
      <c r="NE80" s="119"/>
      <c r="NF80" s="119"/>
      <c r="NG80" s="119"/>
      <c r="NH80" s="119"/>
      <c r="NI80" s="119"/>
      <c r="NJ80" s="119"/>
      <c r="NK80" s="119"/>
      <c r="NL80" s="119"/>
      <c r="NM80" s="119"/>
      <c r="NN80" s="119"/>
      <c r="NO80" s="119"/>
      <c r="NP80" s="119"/>
      <c r="NQ80" s="119"/>
      <c r="NR80" s="120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8"/>
      <c r="NE81" s="119"/>
      <c r="NF81" s="119"/>
      <c r="NG81" s="119"/>
      <c r="NH81" s="119"/>
      <c r="NI81" s="119"/>
      <c r="NJ81" s="119"/>
      <c r="NK81" s="119"/>
      <c r="NL81" s="119"/>
      <c r="NM81" s="119"/>
      <c r="NN81" s="119"/>
      <c r="NO81" s="119"/>
      <c r="NP81" s="119"/>
      <c r="NQ81" s="119"/>
      <c r="NR81" s="120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afj7kS+kfmnyAz7v3WWBovHTP0FaQsmIB0ZGdGGDw5n3852OnSID0PvEZ5HgDYBOVuMhjh1fchJ9k5LIhFhrLw==" saltValue="9VYF4xzyBXDavlFmWmo3e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6</v>
      </c>
      <c r="H6" s="61" t="str">
        <f>SUBSTITUTE(H8,"　","")</f>
        <v>愛媛県八幡浜市</v>
      </c>
      <c r="I6" s="61" t="str">
        <f t="shared" si="1"/>
        <v>北浜立体駐車場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21</v>
      </c>
      <c r="S6" s="63" t="str">
        <f t="shared" si="1"/>
        <v>商業施設</v>
      </c>
      <c r="T6" s="63" t="str">
        <f t="shared" si="1"/>
        <v>無</v>
      </c>
      <c r="U6" s="64">
        <f t="shared" si="1"/>
        <v>11994</v>
      </c>
      <c r="V6" s="64">
        <f t="shared" si="1"/>
        <v>534</v>
      </c>
      <c r="W6" s="64" t="str">
        <f t="shared" si="1"/>
        <v>-</v>
      </c>
      <c r="X6" s="63" t="str">
        <f t="shared" si="1"/>
        <v>代行制</v>
      </c>
      <c r="Y6" s="65">
        <f>IF(Y8="-",NA(),Y8)</f>
        <v>29.2</v>
      </c>
      <c r="Z6" s="65">
        <f t="shared" ref="Z6:AH6" si="2">IF(Z8="-",NA(),Z8)</f>
        <v>29.1</v>
      </c>
      <c r="AA6" s="65">
        <f t="shared" si="2"/>
        <v>30.1</v>
      </c>
      <c r="AB6" s="65">
        <f t="shared" si="2"/>
        <v>250.5</v>
      </c>
      <c r="AC6" s="65">
        <f t="shared" si="2"/>
        <v>297.89999999999998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63.3</v>
      </c>
      <c r="AK6" s="65">
        <f t="shared" ref="AK6:AS6" si="3">IF(AK8="-",NA(),AK8)</f>
        <v>89</v>
      </c>
      <c r="AL6" s="65">
        <f t="shared" si="3"/>
        <v>63.3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15732</v>
      </c>
      <c r="AV6" s="66">
        <f t="shared" ref="AV6:BD6" si="4">IF(AV8="-",NA(),AV8)</f>
        <v>1219</v>
      </c>
      <c r="AW6" s="66">
        <f t="shared" si="4"/>
        <v>701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34.6</v>
      </c>
      <c r="BG6" s="65">
        <f t="shared" ref="BG6:BO6" si="5">IF(BG8="-",NA(),BG8)</f>
        <v>39.1</v>
      </c>
      <c r="BH6" s="65">
        <f t="shared" si="5"/>
        <v>55.5</v>
      </c>
      <c r="BI6" s="65">
        <f t="shared" si="5"/>
        <v>60.1</v>
      </c>
      <c r="BJ6" s="65">
        <f t="shared" si="5"/>
        <v>65.400000000000006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6210</v>
      </c>
      <c r="BR6" s="66">
        <f t="shared" ref="BR6:BZ6" si="6">IF(BR8="-",NA(),BR8)</f>
        <v>7761</v>
      </c>
      <c r="BS6" s="66">
        <f t="shared" si="6"/>
        <v>12033</v>
      </c>
      <c r="BT6" s="66">
        <f t="shared" si="6"/>
        <v>13579</v>
      </c>
      <c r="BU6" s="66">
        <f t="shared" si="6"/>
        <v>17033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73</v>
      </c>
      <c r="CN6" s="64">
        <f t="shared" si="7"/>
        <v>10000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702.2</v>
      </c>
      <c r="DA6" s="65">
        <f t="shared" ref="DA6:DI6" si="8">IF(DA8="-",NA(),DA8)</f>
        <v>343.6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1.8</v>
      </c>
      <c r="DL6" s="65">
        <f t="shared" ref="DL6:DT6" si="9">IF(DL8="-",NA(),DL8)</f>
        <v>35</v>
      </c>
      <c r="DM6" s="65">
        <f t="shared" si="9"/>
        <v>36.700000000000003</v>
      </c>
      <c r="DN6" s="65">
        <f t="shared" si="9"/>
        <v>39.299999999999997</v>
      </c>
      <c r="DO6" s="65">
        <f t="shared" si="9"/>
        <v>44.2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6</v>
      </c>
      <c r="H7" s="61" t="str">
        <f t="shared" si="10"/>
        <v>愛媛県　八幡浜市</v>
      </c>
      <c r="I7" s="61" t="str">
        <f t="shared" si="10"/>
        <v>北浜立体駐車場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21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11994</v>
      </c>
      <c r="V7" s="64">
        <f t="shared" si="10"/>
        <v>534</v>
      </c>
      <c r="W7" s="64" t="str">
        <f t="shared" si="10"/>
        <v>-</v>
      </c>
      <c r="X7" s="63" t="str">
        <f t="shared" si="10"/>
        <v>代行制</v>
      </c>
      <c r="Y7" s="65">
        <f>Y8</f>
        <v>29.2</v>
      </c>
      <c r="Z7" s="65">
        <f t="shared" ref="Z7:AH7" si="11">Z8</f>
        <v>29.1</v>
      </c>
      <c r="AA7" s="65">
        <f t="shared" si="11"/>
        <v>30.1</v>
      </c>
      <c r="AB7" s="65">
        <f t="shared" si="11"/>
        <v>250.5</v>
      </c>
      <c r="AC7" s="65">
        <f t="shared" si="11"/>
        <v>297.89999999999998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63.3</v>
      </c>
      <c r="AK7" s="65">
        <f t="shared" ref="AK7:AS7" si="12">AK8</f>
        <v>89</v>
      </c>
      <c r="AL7" s="65">
        <f t="shared" si="12"/>
        <v>63.3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15732</v>
      </c>
      <c r="AV7" s="66">
        <f t="shared" ref="AV7:BD7" si="13">AV8</f>
        <v>1219</v>
      </c>
      <c r="AW7" s="66">
        <f t="shared" si="13"/>
        <v>701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34.6</v>
      </c>
      <c r="BG7" s="65">
        <f t="shared" ref="BG7:BO7" si="14">BG8</f>
        <v>39.1</v>
      </c>
      <c r="BH7" s="65">
        <f t="shared" si="14"/>
        <v>55.5</v>
      </c>
      <c r="BI7" s="65">
        <f t="shared" si="14"/>
        <v>60.1</v>
      </c>
      <c r="BJ7" s="65">
        <f t="shared" si="14"/>
        <v>65.400000000000006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6210</v>
      </c>
      <c r="BR7" s="66">
        <f t="shared" ref="BR7:BZ7" si="15">BR8</f>
        <v>7761</v>
      </c>
      <c r="BS7" s="66">
        <f t="shared" si="15"/>
        <v>12033</v>
      </c>
      <c r="BT7" s="66">
        <f t="shared" si="15"/>
        <v>13579</v>
      </c>
      <c r="BU7" s="66">
        <f t="shared" si="15"/>
        <v>17033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73</v>
      </c>
      <c r="CN7" s="64">
        <f>CN8</f>
        <v>10000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702.2</v>
      </c>
      <c r="DA7" s="65">
        <f t="shared" ref="DA7:DI7" si="16">DA8</f>
        <v>343.6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1.8</v>
      </c>
      <c r="DL7" s="65">
        <f t="shared" ref="DL7:DT7" si="17">DL8</f>
        <v>35</v>
      </c>
      <c r="DM7" s="65">
        <f t="shared" si="17"/>
        <v>36.700000000000003</v>
      </c>
      <c r="DN7" s="65">
        <f t="shared" si="17"/>
        <v>39.299999999999997</v>
      </c>
      <c r="DO7" s="65">
        <f t="shared" si="17"/>
        <v>44.2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 x14ac:dyDescent="0.15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6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21</v>
      </c>
      <c r="S8" s="70" t="s">
        <v>122</v>
      </c>
      <c r="T8" s="70" t="s">
        <v>123</v>
      </c>
      <c r="U8" s="71">
        <v>11994</v>
      </c>
      <c r="V8" s="71">
        <v>534</v>
      </c>
      <c r="W8" s="71" t="s">
        <v>117</v>
      </c>
      <c r="X8" s="70" t="s">
        <v>124</v>
      </c>
      <c r="Y8" s="72">
        <v>29.2</v>
      </c>
      <c r="Z8" s="72">
        <v>29.1</v>
      </c>
      <c r="AA8" s="72">
        <v>30.1</v>
      </c>
      <c r="AB8" s="72">
        <v>250.5</v>
      </c>
      <c r="AC8" s="72">
        <v>297.89999999999998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63.3</v>
      </c>
      <c r="AK8" s="72">
        <v>89</v>
      </c>
      <c r="AL8" s="72">
        <v>63.3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15732</v>
      </c>
      <c r="AV8" s="73">
        <v>1219</v>
      </c>
      <c r="AW8" s="73">
        <v>701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34.6</v>
      </c>
      <c r="BG8" s="72">
        <v>39.1</v>
      </c>
      <c r="BH8" s="72">
        <v>55.5</v>
      </c>
      <c r="BI8" s="72">
        <v>60.1</v>
      </c>
      <c r="BJ8" s="72">
        <v>65.400000000000006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6210</v>
      </c>
      <c r="BR8" s="73">
        <v>7761</v>
      </c>
      <c r="BS8" s="73">
        <v>12033</v>
      </c>
      <c r="BT8" s="74">
        <v>13579</v>
      </c>
      <c r="BU8" s="74">
        <v>17033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73</v>
      </c>
      <c r="CN8" s="71">
        <v>10000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702.2</v>
      </c>
      <c r="DA8" s="72">
        <v>343.6</v>
      </c>
      <c r="DB8" s="72">
        <v>0</v>
      </c>
      <c r="DC8" s="72">
        <v>0</v>
      </c>
      <c r="DD8" s="72">
        <v>0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1.8</v>
      </c>
      <c r="DL8" s="72">
        <v>35</v>
      </c>
      <c r="DM8" s="72">
        <v>36.700000000000003</v>
      </c>
      <c r="DN8" s="72">
        <v>39.299999999999997</v>
      </c>
      <c r="DO8" s="72">
        <v>44.2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2018-02-09T01:53:18Z</dcterms:created>
  <dcterms:modified xsi:type="dcterms:W3CDTF">2018-03-19T05:20:02Z</dcterms:modified>
  <cp:category/>
</cp:coreProperties>
</file>