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TsIDyffnhiaJ7C/fBsK2y936EUFDSit+/KzBMvWn8sOFiZLjwMAQA/her41p1/2DLLUbISsKO5v9TkBKvVBrIg==" workbookSaltValue="XJvTYxvAl3bxuPYWHmgE5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CS30" i="4"/>
  <c r="IT76" i="4"/>
  <c r="CS51" i="4"/>
  <c r="HJ30" i="4"/>
  <c r="BZ76" i="4"/>
  <c r="MA51" i="4"/>
  <c r="C11" i="5"/>
  <c r="D11" i="5"/>
  <c r="E11" i="5"/>
  <c r="B11" i="5"/>
  <c r="BK76" i="4" l="1"/>
  <c r="LH51" i="4"/>
  <c r="IE76" i="4"/>
  <c r="BZ51" i="4"/>
  <c r="BZ30" i="4"/>
  <c r="LT76" i="4"/>
  <c r="GQ51" i="4"/>
  <c r="LH30" i="4"/>
  <c r="GQ30" i="4"/>
  <c r="HP76" i="4"/>
  <c r="BG30" i="4"/>
  <c r="LE76" i="4"/>
  <c r="BG51" i="4"/>
  <c r="AV76" i="4"/>
  <c r="KO51" i="4"/>
  <c r="FX51" i="4"/>
  <c r="KO30" i="4"/>
  <c r="FX30" i="4"/>
  <c r="HA76" i="4"/>
  <c r="AN51" i="4"/>
  <c r="FE30" i="4"/>
  <c r="KP76" i="4"/>
  <c r="JV30" i="4"/>
  <c r="AN30" i="4"/>
  <c r="AG76" i="4"/>
  <c r="JV51" i="4"/>
  <c r="FE51" i="4"/>
  <c r="KA76" i="4"/>
  <c r="EL51" i="4"/>
  <c r="JC30" i="4"/>
  <c r="R76" i="4"/>
  <c r="JC51" i="4"/>
  <c r="GL76" i="4"/>
  <c r="U51" i="4"/>
  <c r="EL30" i="4"/>
  <c r="U30" i="4"/>
</calcChain>
</file>

<file path=xl/sharedStrings.xml><?xml version="1.0" encoding="utf-8"?>
<sst xmlns="http://schemas.openxmlformats.org/spreadsheetml/2006/main" count="289" uniqueCount="140">
  <si>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</si>
  <si>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</si>
  <si>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</si>
  <si>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</si>
  <si>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</si>
  <si>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</si>
  <si>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</si>
  <si>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</si>
  <si>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</si>
  <si>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</si>
  <si>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</si>
  <si>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</si>
  <si>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</si>
  <si>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</si>
  <si>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</si>
  <si>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</si>
  <si>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</si>
  <si>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</si>
  <si>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</si>
  <si>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</si>
  <si>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</si>
  <si>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</si>
  <si>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</si>
  <si>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</si>
  <si>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</si>
  <si>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</si>
  <si>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</si>
  <si>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</si>
  <si>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</si>
  <si>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</si>
  <si>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</si>
  <si>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</si>
  <si>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</si>
  <si>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</si>
  <si>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</si>
  <si>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</si>
  <si>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</si>
  <si>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</si>
  <si>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</si>
  <si>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</si>
  <si>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</si>
  <si>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</si>
  <si>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</si>
  <si>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</si>
  <si>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</si>
  <si>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</si>
  <si>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</si>
  <si>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</si>
  <si>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</si>
  <si>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</si>
  <si>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</si>
  <si>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</si>
  <si>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</si>
  <si>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</si>
  <si>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</si>
  <si>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</si>
  <si>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</si>
  <si>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</si>
  <si>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</si>
  <si>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</si>
  <si>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</si>
  <si>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</si>
  <si>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</si>
  <si>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</si>
  <si>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</si>
  <si>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</si>
  <si>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</si>
  <si>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</si>
  <si>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</si>
  <si>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</si>
  <si>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</si>
  <si>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</si>
  <si>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</si>
  <si>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</si>
  <si>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</si>
  <si>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</si>
  <si>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</si>
  <si>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</si>
  <si>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</si>
  <si>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</si>
  <si>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</si>
  <si>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</si>
  <si>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</si>
  <si>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</si>
  <si>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</si>
  <si>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</si>
  <si>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</si>
  <si>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</si>
  <si>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</si>
  <si>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</si>
  <si>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</si>
  <si>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</si>
  <si>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</si>
  <si>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</si>
  <si>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</si>
  <si>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</si>
  <si>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</si>
  <si>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</si>
  <si>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</si>
  <si>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</si>
  <si>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</si>
  <si>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</si>
  <si>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</si>
  <si>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</si>
  <si>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</si>
  <si>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</si>
  <si>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</si>
  <si>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</si>
  <si>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</si>
  <si>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当該値(N-4)</t>
    <phoneticPr fontId="5"/>
  </si>
  <si>
    <t>当該値(N-1)</t>
    <phoneticPr fontId="5"/>
  </si>
  <si>
    <t>当該値(N)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</si>
  <si>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</si>
  <si>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</si>
  <si>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</si>
  <si>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</si>
  <si>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</si>
  <si>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</si>
  <si>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八幡浜市</t>
  </si>
  <si>
    <t>朝潮橋駐車場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</si>
  <si>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</si>
  <si>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</si>
  <si>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</si>
  <si>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</si>
  <si>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</si>
  <si>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</si>
  <si>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</si>
  <si>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</si>
  <si>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商業施設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</si>
  <si>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</si>
  <si>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</si>
  <si>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</si>
  <si>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</si>
  <si>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</si>
  <si>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</si>
  <si>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</si>
  <si>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定期契約のみの駐車場であり、収入についてはほぼ横ばいである。支出については、主に光熱費と修繕費であり、収益的収支比率は高くなっている。平成28年度及び平成29年度は修繕費を例年より多く支出しており、他年度と比較し数値が低くなっている。
④売上高GOP
⑤EBITDA
売上高GOPは、類似施設平均値を上回っており、収益率は高く、安定している。
EBITDAが平均値を下回っているのは、収容台数が少ない小規模な駐車場であることから、利益そのものの額が小さいことが原因と考えられる。</t>
    <rPh sb="1" eb="4">
      <t>シュウエキテキ</t>
    </rPh>
    <rPh sb="4" eb="6">
      <t>シュウシ</t>
    </rPh>
    <rPh sb="6" eb="8">
      <t>ヒリツ</t>
    </rPh>
    <rPh sb="10" eb="12">
      <t>テイキ</t>
    </rPh>
    <rPh sb="12" eb="14">
      <t>ケイヤク</t>
    </rPh>
    <rPh sb="17" eb="20">
      <t>チュウシャジョウ</t>
    </rPh>
    <rPh sb="24" eb="26">
      <t>シュウニュウ</t>
    </rPh>
    <rPh sb="33" eb="34">
      <t>ヨコ</t>
    </rPh>
    <rPh sb="40" eb="42">
      <t>シシュツ</t>
    </rPh>
    <rPh sb="48" eb="49">
      <t>オモ</t>
    </rPh>
    <rPh sb="50" eb="53">
      <t>コウネツヒ</t>
    </rPh>
    <rPh sb="54" eb="56">
      <t>シュウゼン</t>
    </rPh>
    <rPh sb="56" eb="57">
      <t>ヒ</t>
    </rPh>
    <rPh sb="61" eb="64">
      <t>シュウエキテキ</t>
    </rPh>
    <rPh sb="64" eb="66">
      <t>シュウシ</t>
    </rPh>
    <rPh sb="66" eb="68">
      <t>ヒリツ</t>
    </rPh>
    <rPh sb="69" eb="70">
      <t>タカ</t>
    </rPh>
    <rPh sb="77" eb="79">
      <t>ヘイセイ</t>
    </rPh>
    <rPh sb="81" eb="83">
      <t>ネンド</t>
    </rPh>
    <rPh sb="83" eb="84">
      <t>オヨ</t>
    </rPh>
    <rPh sb="85" eb="87">
      <t>ヘイセイ</t>
    </rPh>
    <rPh sb="89" eb="91">
      <t>ネンド</t>
    </rPh>
    <rPh sb="92" eb="94">
      <t>シュウゼン</t>
    </rPh>
    <rPh sb="94" eb="95">
      <t>ヒ</t>
    </rPh>
    <rPh sb="96" eb="98">
      <t>レイネン</t>
    </rPh>
    <rPh sb="100" eb="101">
      <t>オオ</t>
    </rPh>
    <rPh sb="102" eb="104">
      <t>シシュツ</t>
    </rPh>
    <rPh sb="109" eb="110">
      <t>タ</t>
    </rPh>
    <rPh sb="110" eb="112">
      <t>ネンド</t>
    </rPh>
    <rPh sb="113" eb="115">
      <t>ヒカク</t>
    </rPh>
    <rPh sb="116" eb="118">
      <t>スウチ</t>
    </rPh>
    <rPh sb="119" eb="120">
      <t>ヒク</t>
    </rPh>
    <rPh sb="129" eb="131">
      <t>ウリアゲ</t>
    </rPh>
    <rPh sb="131" eb="132">
      <t>ダカ</t>
    </rPh>
    <rPh sb="144" eb="146">
      <t>ウリアゲ</t>
    </rPh>
    <rPh sb="146" eb="147">
      <t>ダカ</t>
    </rPh>
    <rPh sb="152" eb="154">
      <t>ルイジ</t>
    </rPh>
    <rPh sb="154" eb="156">
      <t>シセツ</t>
    </rPh>
    <rPh sb="156" eb="159">
      <t>ヘイキンチ</t>
    </rPh>
    <rPh sb="160" eb="162">
      <t>ウワマワ</t>
    </rPh>
    <rPh sb="167" eb="169">
      <t>シュウエキ</t>
    </rPh>
    <rPh sb="169" eb="170">
      <t>リツ</t>
    </rPh>
    <rPh sb="171" eb="172">
      <t>タカ</t>
    </rPh>
    <rPh sb="174" eb="176">
      <t>アンテイ</t>
    </rPh>
    <rPh sb="189" eb="192">
      <t>ヘイキンチ</t>
    </rPh>
    <rPh sb="193" eb="195">
      <t>シタマワ</t>
    </rPh>
    <rPh sb="202" eb="204">
      <t>シュウヨウ</t>
    </rPh>
    <rPh sb="204" eb="206">
      <t>ダイスウ</t>
    </rPh>
    <rPh sb="207" eb="208">
      <t>スク</t>
    </rPh>
    <rPh sb="210" eb="213">
      <t>ショウキボ</t>
    </rPh>
    <rPh sb="214" eb="217">
      <t>チュウシャジョウ</t>
    </rPh>
    <rPh sb="225" eb="227">
      <t>リエキ</t>
    </rPh>
    <rPh sb="232" eb="233">
      <t>ガク</t>
    </rPh>
    <rPh sb="234" eb="235">
      <t>チイ</t>
    </rPh>
    <rPh sb="240" eb="242">
      <t>ゲンイン</t>
    </rPh>
    <rPh sb="243" eb="244">
      <t>カンガ</t>
    </rPh>
    <phoneticPr fontId="5"/>
  </si>
  <si>
    <t>⑧設備投資見込額
　平面駐車場であり、大きな改修等、新たな設備投資は見込んでいない。</t>
    <rPh sb="1" eb="3">
      <t>セツビ</t>
    </rPh>
    <rPh sb="3" eb="5">
      <t>トウシ</t>
    </rPh>
    <rPh sb="5" eb="7">
      <t>ミコミ</t>
    </rPh>
    <rPh sb="7" eb="8">
      <t>ガク</t>
    </rPh>
    <rPh sb="10" eb="12">
      <t>ヘイメン</t>
    </rPh>
    <rPh sb="12" eb="15">
      <t>チュウシャジョウ</t>
    </rPh>
    <rPh sb="19" eb="20">
      <t>オオ</t>
    </rPh>
    <rPh sb="22" eb="24">
      <t>カイシュウ</t>
    </rPh>
    <rPh sb="24" eb="25">
      <t>トウ</t>
    </rPh>
    <rPh sb="26" eb="27">
      <t>アラ</t>
    </rPh>
    <rPh sb="29" eb="31">
      <t>セツビ</t>
    </rPh>
    <rPh sb="31" eb="33">
      <t>トウシ</t>
    </rPh>
    <rPh sb="34" eb="36">
      <t>ミコ</t>
    </rPh>
    <phoneticPr fontId="5"/>
  </si>
  <si>
    <t>⑪稼働率
定期駐車のみであり、ほぼ空きがない状態であるので、100％で推移している。</t>
    <rPh sb="1" eb="3">
      <t>カドウ</t>
    </rPh>
    <rPh sb="3" eb="4">
      <t>リツ</t>
    </rPh>
    <rPh sb="5" eb="7">
      <t>テイキ</t>
    </rPh>
    <rPh sb="7" eb="9">
      <t>チュウシャ</t>
    </rPh>
    <rPh sb="17" eb="18">
      <t>ア</t>
    </rPh>
    <rPh sb="22" eb="24">
      <t>ジョウタイ</t>
    </rPh>
    <rPh sb="35" eb="37">
      <t>スイイ</t>
    </rPh>
    <phoneticPr fontId="5"/>
  </si>
  <si>
    <t>支出は主に電灯に係る光熱費と修繕費であり、平面駐車場で、機械等の設備もないため、大きな支出はない。駐車場も定期駐車のみであり、ほとんど空きがない状態であるため収入は安定しており、営業に関する収益性は高い。</t>
    <rPh sb="0" eb="2">
      <t>シシュツ</t>
    </rPh>
    <rPh sb="3" eb="4">
      <t>オモ</t>
    </rPh>
    <rPh sb="5" eb="7">
      <t>デントウ</t>
    </rPh>
    <rPh sb="8" eb="9">
      <t>カカ</t>
    </rPh>
    <rPh sb="10" eb="13">
      <t>コウネツヒ</t>
    </rPh>
    <rPh sb="14" eb="16">
      <t>シュウゼン</t>
    </rPh>
    <rPh sb="16" eb="17">
      <t>ヒ</t>
    </rPh>
    <rPh sb="21" eb="23">
      <t>ヘイメン</t>
    </rPh>
    <rPh sb="23" eb="26">
      <t>チュウシャジョウ</t>
    </rPh>
    <rPh sb="28" eb="30">
      <t>キカイ</t>
    </rPh>
    <rPh sb="30" eb="31">
      <t>トウ</t>
    </rPh>
    <rPh sb="32" eb="34">
      <t>セツビ</t>
    </rPh>
    <rPh sb="40" eb="41">
      <t>オオ</t>
    </rPh>
    <rPh sb="43" eb="45">
      <t>シシュツ</t>
    </rPh>
    <rPh sb="49" eb="52">
      <t>チュウシャジョウ</t>
    </rPh>
    <rPh sb="53" eb="55">
      <t>テイキ</t>
    </rPh>
    <rPh sb="55" eb="57">
      <t>チュウシャ</t>
    </rPh>
    <rPh sb="67" eb="68">
      <t>ア</t>
    </rPh>
    <rPh sb="72" eb="74">
      <t>ジョウタイ</t>
    </rPh>
    <rPh sb="79" eb="81">
      <t>シュウニュウ</t>
    </rPh>
    <rPh sb="82" eb="84">
      <t>アンテイ</t>
    </rPh>
    <rPh sb="89" eb="91">
      <t>エイギョウ</t>
    </rPh>
    <rPh sb="92" eb="93">
      <t>カン</t>
    </rPh>
    <rPh sb="95" eb="98">
      <t>シュウエキセイ</t>
    </rPh>
    <rPh sb="99" eb="100">
      <t>タカ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</si>
</sst>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4243.2</c:v>
                </c:pt>
                <c:pt idx="1">
                  <c:v>3895.1</c:v>
                </c:pt>
                <c:pt idx="2">
                  <c:v>4097.5</c:v>
                </c:pt>
                <c:pt idx="3">
                  <c:v>909.6</c:v>
                </c:pt>
                <c:pt idx="4">
                  <c:v>1135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FA-4787-9C57-1F34F64BC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129600"/>
        <c:axId val="55131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410.7</c:v>
                </c:pt>
                <c:pt idx="1">
                  <c:v>385.5</c:v>
                </c:pt>
                <c:pt idx="2">
                  <c:v>419.4</c:v>
                </c:pt>
                <c:pt idx="3">
                  <c:v>371</c:v>
                </c:pt>
                <c:pt idx="4">
                  <c:v>509.2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FA-4787-9C57-1F34F64BC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29600"/>
        <c:axId val="55131520"/>
      </c:lineChart>
      <c:dateAx>
        <c:axId val="55129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131520"/>
        <c:crosses val="autoZero"/>
        <c:auto val="1"/>
        <c:lblOffset val="100"/>
        <c:baseTimeUnit val="years"/>
      </c:dateAx>
      <c:valAx>
        <c:axId val="55131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1296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A0-4195-AC92-D0E6D347D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06272"/>
        <c:axId val="9560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84.4</c:v>
                </c:pt>
                <c:pt idx="1">
                  <c:v>78.400000000000006</c:v>
                </c:pt>
                <c:pt idx="2">
                  <c:v>70.5</c:v>
                </c:pt>
                <c:pt idx="3">
                  <c:v>59.2</c:v>
                </c:pt>
                <c:pt idx="4">
                  <c:v>62.4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DA0-4195-AC92-D0E6D347D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06272"/>
        <c:axId val="95608192"/>
      </c:lineChart>
      <c:dateAx>
        <c:axId val="95606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608192"/>
        <c:crosses val="autoZero"/>
        <c:auto val="1"/>
        <c:lblOffset val="100"/>
        <c:baseTimeUnit val="years"/>
      </c:dateAx>
      <c:valAx>
        <c:axId val="9560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5606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03-45C8-BD52-040100304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46848"/>
        <c:axId val="95648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03-45C8-BD52-040100304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46848"/>
        <c:axId val="95648768"/>
      </c:lineChart>
      <c:dateAx>
        <c:axId val="95646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648768"/>
        <c:crosses val="autoZero"/>
        <c:auto val="1"/>
        <c:lblOffset val="100"/>
        <c:baseTimeUnit val="years"/>
      </c:dateAx>
      <c:valAx>
        <c:axId val="95648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5646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D1-435C-B06B-095EAD140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024832"/>
        <c:axId val="96035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2D1-435C-B06B-095EAD140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24832"/>
        <c:axId val="96035200"/>
      </c:lineChart>
      <c:dateAx>
        <c:axId val="96024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035200"/>
        <c:crosses val="autoZero"/>
        <c:auto val="1"/>
        <c:lblOffset val="100"/>
        <c:baseTimeUnit val="years"/>
      </c:dateAx>
      <c:valAx>
        <c:axId val="96035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0248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51-4B36-AACE-3EBD9D6C9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069504"/>
        <c:axId val="96075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3.5</c:v>
                </c:pt>
                <c:pt idx="2">
                  <c:v>3.2</c:v>
                </c:pt>
                <c:pt idx="3">
                  <c:v>2.9</c:v>
                </c:pt>
                <c:pt idx="4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51-4B36-AACE-3EBD9D6C9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69504"/>
        <c:axId val="96075776"/>
      </c:lineChart>
      <c:dateAx>
        <c:axId val="96069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075776"/>
        <c:crosses val="autoZero"/>
        <c:auto val="1"/>
        <c:lblOffset val="100"/>
        <c:baseTimeUnit val="years"/>
      </c:dateAx>
      <c:valAx>
        <c:axId val="96075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0695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53-49A4-BE7B-D563859BA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125312"/>
        <c:axId val="96127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27</c:v>
                </c:pt>
                <c:pt idx="1">
                  <c:v>23</c:v>
                </c:pt>
                <c:pt idx="2">
                  <c:v>22</c:v>
                </c:pt>
                <c:pt idx="3">
                  <c:v>16</c:v>
                </c:pt>
                <c:pt idx="4">
                  <c:v>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353-49A4-BE7B-D563859BA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25312"/>
        <c:axId val="96127232"/>
      </c:lineChart>
      <c:dateAx>
        <c:axId val="96125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127232"/>
        <c:crosses val="autoZero"/>
        <c:auto val="1"/>
        <c:lblOffset val="100"/>
        <c:baseTimeUnit val="years"/>
      </c:dateAx>
      <c:valAx>
        <c:axId val="96127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61253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88-452E-993E-346C58248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169984"/>
        <c:axId val="96171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252.6</c:v>
                </c:pt>
                <c:pt idx="1">
                  <c:v>252.8</c:v>
                </c:pt>
                <c:pt idx="2">
                  <c:v>269</c:v>
                </c:pt>
                <c:pt idx="3">
                  <c:v>276.60000000000002</c:v>
                </c:pt>
                <c:pt idx="4">
                  <c:v>274.8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788-452E-993E-346C58248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69984"/>
        <c:axId val="96171904"/>
      </c:lineChart>
      <c:dateAx>
        <c:axId val="96169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171904"/>
        <c:crosses val="autoZero"/>
        <c:auto val="1"/>
        <c:lblOffset val="100"/>
        <c:baseTimeUnit val="years"/>
      </c:dateAx>
      <c:valAx>
        <c:axId val="96171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1699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97.6</c:v>
                </c:pt>
                <c:pt idx="1">
                  <c:v>97.4</c:v>
                </c:pt>
                <c:pt idx="2">
                  <c:v>97.6</c:v>
                </c:pt>
                <c:pt idx="3">
                  <c:v>89</c:v>
                </c:pt>
                <c:pt idx="4">
                  <c:v>91.2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66-4C61-A4DD-BD0159E1E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05824"/>
        <c:axId val="96212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37.6</c:v>
                </c:pt>
                <c:pt idx="1">
                  <c:v>40.700000000000003</c:v>
                </c:pt>
                <c:pt idx="2">
                  <c:v>38.200000000000003</c:v>
                </c:pt>
                <c:pt idx="3">
                  <c:v>34.6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66-4C61-A4DD-BD0159E1E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05824"/>
        <c:axId val="96212096"/>
      </c:lineChart>
      <c:dateAx>
        <c:axId val="96205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212096"/>
        <c:crosses val="autoZero"/>
        <c:auto val="1"/>
        <c:lblOffset val="100"/>
        <c:baseTimeUnit val="years"/>
      </c:dateAx>
      <c:valAx>
        <c:axId val="96212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2058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1533</c:v>
                </c:pt>
                <c:pt idx="1">
                  <c:v>1556</c:v>
                </c:pt>
                <c:pt idx="2">
                  <c:v>1599</c:v>
                </c:pt>
                <c:pt idx="3">
                  <c:v>1433</c:v>
                </c:pt>
                <c:pt idx="4">
                  <c:v>1449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B2-431D-BA41-7DCD494F8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54208"/>
        <c:axId val="96260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6777</c:v>
                </c:pt>
                <c:pt idx="1">
                  <c:v>7496</c:v>
                </c:pt>
                <c:pt idx="2">
                  <c:v>6967</c:v>
                </c:pt>
                <c:pt idx="3">
                  <c:v>7138</c:v>
                </c:pt>
                <c:pt idx="4">
                  <c:v>8131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AB2-431D-BA41-7DCD494F8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54208"/>
        <c:axId val="96260480"/>
      </c:lineChart>
      <c:dateAx>
        <c:axId val="96254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260480"/>
        <c:crosses val="autoZero"/>
        <c:auto val="1"/>
        <c:lblOffset val="100"/>
        <c:baseTimeUnit val="years"/>
      </c:dateAx>
      <c:valAx>
        <c:axId val="96260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6254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EI25" zoomScale="80" zoomScaleNormal="8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愛媛県八幡浜市　朝潮橋駐車場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商業施設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727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126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32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26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 t="str">
        <f>データ!W7</f>
        <v>-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136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4243.2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3895.1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4097.5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909.6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1135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100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100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100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100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100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410.7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385.5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419.4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371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509.2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4.5999999999999996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3.5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3.2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2.9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6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252.6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252.8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269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276.60000000000002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274.8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137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138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>
        <f>データ!AU7</f>
        <v>0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>
        <f>データ!AV7</f>
        <v>0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>
        <f>データ!AW7</f>
        <v>0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>
        <f>データ!AX7</f>
        <v>0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>
        <f>データ!AY7</f>
        <v>0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97.6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97.4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97.6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89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91.2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1533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1556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1599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1433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1449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27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23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22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16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21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37.6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40.700000000000003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38.200000000000003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34.6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37.6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6777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7496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6967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7138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8131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139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 t="str">
        <f>データ!CM7</f>
        <v>-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>
        <f>データ!CN7</f>
        <v>0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84.4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78.400000000000006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70.5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59.2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62.4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2w1Eo0EgnxKfgdr6kErVZHU5tjivGCYYFcetbgUoi4Oo8KeSZ6T5MUVguJOTg7aBgQ7j/0Ht4Ee/nHtmDY/7Ug==" saltValue="r9XXaEba1umu90mlqnJCHQ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70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71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72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73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74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75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76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77</v>
      </c>
      <c r="CN4" s="150" t="s">
        <v>78</v>
      </c>
      <c r="CO4" s="141" t="s">
        <v>79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80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81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82</v>
      </c>
      <c r="B5" s="58"/>
      <c r="C5" s="58"/>
      <c r="D5" s="58"/>
      <c r="E5" s="58"/>
      <c r="F5" s="58"/>
      <c r="G5" s="58"/>
      <c r="H5" s="59" t="s">
        <v>83</v>
      </c>
      <c r="I5" s="59" t="s">
        <v>84</v>
      </c>
      <c r="J5" s="59" t="s">
        <v>85</v>
      </c>
      <c r="K5" s="59" t="s">
        <v>86</v>
      </c>
      <c r="L5" s="59" t="s">
        <v>87</v>
      </c>
      <c r="M5" s="59" t="s">
        <v>4</v>
      </c>
      <c r="N5" s="59" t="s">
        <v>5</v>
      </c>
      <c r="O5" s="59" t="s">
        <v>88</v>
      </c>
      <c r="P5" s="59" t="s">
        <v>13</v>
      </c>
      <c r="Q5" s="59" t="s">
        <v>89</v>
      </c>
      <c r="R5" s="59" t="s">
        <v>90</v>
      </c>
      <c r="S5" s="59" t="s">
        <v>91</v>
      </c>
      <c r="T5" s="59" t="s">
        <v>92</v>
      </c>
      <c r="U5" s="59" t="s">
        <v>93</v>
      </c>
      <c r="V5" s="59" t="s">
        <v>94</v>
      </c>
      <c r="W5" s="59" t="s">
        <v>95</v>
      </c>
      <c r="X5" s="59" t="s">
        <v>96</v>
      </c>
      <c r="Y5" s="59" t="s">
        <v>97</v>
      </c>
      <c r="Z5" s="59" t="s">
        <v>98</v>
      </c>
      <c r="AA5" s="59" t="s">
        <v>99</v>
      </c>
      <c r="AB5" s="59" t="s">
        <v>100</v>
      </c>
      <c r="AC5" s="59" t="s">
        <v>101</v>
      </c>
      <c r="AD5" s="59" t="s">
        <v>102</v>
      </c>
      <c r="AE5" s="59" t="s">
        <v>103</v>
      </c>
      <c r="AF5" s="59" t="s">
        <v>104</v>
      </c>
      <c r="AG5" s="59" t="s">
        <v>105</v>
      </c>
      <c r="AH5" s="59" t="s">
        <v>106</v>
      </c>
      <c r="AI5" s="59" t="s">
        <v>107</v>
      </c>
      <c r="AJ5" s="59" t="s">
        <v>97</v>
      </c>
      <c r="AK5" s="59" t="s">
        <v>98</v>
      </c>
      <c r="AL5" s="59" t="s">
        <v>99</v>
      </c>
      <c r="AM5" s="59" t="s">
        <v>100</v>
      </c>
      <c r="AN5" s="59" t="s">
        <v>101</v>
      </c>
      <c r="AO5" s="59" t="s">
        <v>102</v>
      </c>
      <c r="AP5" s="59" t="s">
        <v>103</v>
      </c>
      <c r="AQ5" s="59" t="s">
        <v>104</v>
      </c>
      <c r="AR5" s="59" t="s">
        <v>105</v>
      </c>
      <c r="AS5" s="59" t="s">
        <v>106</v>
      </c>
      <c r="AT5" s="59" t="s">
        <v>107</v>
      </c>
      <c r="AU5" s="59" t="s">
        <v>97</v>
      </c>
      <c r="AV5" s="59" t="s">
        <v>98</v>
      </c>
      <c r="AW5" s="59" t="s">
        <v>108</v>
      </c>
      <c r="AX5" s="59" t="s">
        <v>100</v>
      </c>
      <c r="AY5" s="59" t="s">
        <v>101</v>
      </c>
      <c r="AZ5" s="59" t="s">
        <v>102</v>
      </c>
      <c r="BA5" s="59" t="s">
        <v>103</v>
      </c>
      <c r="BB5" s="59" t="s">
        <v>104</v>
      </c>
      <c r="BC5" s="59" t="s">
        <v>105</v>
      </c>
      <c r="BD5" s="59" t="s">
        <v>106</v>
      </c>
      <c r="BE5" s="59" t="s">
        <v>107</v>
      </c>
      <c r="BF5" s="59" t="s">
        <v>109</v>
      </c>
      <c r="BG5" s="59" t="s">
        <v>98</v>
      </c>
      <c r="BH5" s="59" t="s">
        <v>99</v>
      </c>
      <c r="BI5" s="59" t="s">
        <v>100</v>
      </c>
      <c r="BJ5" s="59" t="s">
        <v>101</v>
      </c>
      <c r="BK5" s="59" t="s">
        <v>102</v>
      </c>
      <c r="BL5" s="59" t="s">
        <v>103</v>
      </c>
      <c r="BM5" s="59" t="s">
        <v>104</v>
      </c>
      <c r="BN5" s="59" t="s">
        <v>105</v>
      </c>
      <c r="BO5" s="59" t="s">
        <v>106</v>
      </c>
      <c r="BP5" s="59" t="s">
        <v>107</v>
      </c>
      <c r="BQ5" s="59" t="s">
        <v>97</v>
      </c>
      <c r="BR5" s="59" t="s">
        <v>98</v>
      </c>
      <c r="BS5" s="59" t="s">
        <v>99</v>
      </c>
      <c r="BT5" s="59" t="s">
        <v>110</v>
      </c>
      <c r="BU5" s="59" t="s">
        <v>111</v>
      </c>
      <c r="BV5" s="59" t="s">
        <v>102</v>
      </c>
      <c r="BW5" s="59" t="s">
        <v>103</v>
      </c>
      <c r="BX5" s="59" t="s">
        <v>104</v>
      </c>
      <c r="BY5" s="59" t="s">
        <v>105</v>
      </c>
      <c r="BZ5" s="59" t="s">
        <v>106</v>
      </c>
      <c r="CA5" s="59" t="s">
        <v>107</v>
      </c>
      <c r="CB5" s="59" t="s">
        <v>97</v>
      </c>
      <c r="CC5" s="59" t="s">
        <v>98</v>
      </c>
      <c r="CD5" s="59" t="s">
        <v>99</v>
      </c>
      <c r="CE5" s="59" t="s">
        <v>100</v>
      </c>
      <c r="CF5" s="59" t="s">
        <v>101</v>
      </c>
      <c r="CG5" s="59" t="s">
        <v>102</v>
      </c>
      <c r="CH5" s="59" t="s">
        <v>103</v>
      </c>
      <c r="CI5" s="59" t="s">
        <v>104</v>
      </c>
      <c r="CJ5" s="59" t="s">
        <v>105</v>
      </c>
      <c r="CK5" s="59" t="s">
        <v>106</v>
      </c>
      <c r="CL5" s="59" t="s">
        <v>107</v>
      </c>
      <c r="CM5" s="151"/>
      <c r="CN5" s="151"/>
      <c r="CO5" s="59" t="s">
        <v>97</v>
      </c>
      <c r="CP5" s="59" t="s">
        <v>98</v>
      </c>
      <c r="CQ5" s="59" t="s">
        <v>99</v>
      </c>
      <c r="CR5" s="59" t="s">
        <v>112</v>
      </c>
      <c r="CS5" s="59" t="s">
        <v>101</v>
      </c>
      <c r="CT5" s="59" t="s">
        <v>102</v>
      </c>
      <c r="CU5" s="59" t="s">
        <v>103</v>
      </c>
      <c r="CV5" s="59" t="s">
        <v>104</v>
      </c>
      <c r="CW5" s="59" t="s">
        <v>105</v>
      </c>
      <c r="CX5" s="59" t="s">
        <v>106</v>
      </c>
      <c r="CY5" s="59" t="s">
        <v>107</v>
      </c>
      <c r="CZ5" s="59" t="s">
        <v>97</v>
      </c>
      <c r="DA5" s="59" t="s">
        <v>98</v>
      </c>
      <c r="DB5" s="59" t="s">
        <v>99</v>
      </c>
      <c r="DC5" s="59" t="s">
        <v>110</v>
      </c>
      <c r="DD5" s="59" t="s">
        <v>101</v>
      </c>
      <c r="DE5" s="59" t="s">
        <v>102</v>
      </c>
      <c r="DF5" s="59" t="s">
        <v>103</v>
      </c>
      <c r="DG5" s="59" t="s">
        <v>104</v>
      </c>
      <c r="DH5" s="59" t="s">
        <v>105</v>
      </c>
      <c r="DI5" s="59" t="s">
        <v>106</v>
      </c>
      <c r="DJ5" s="59" t="s">
        <v>44</v>
      </c>
      <c r="DK5" s="59" t="s">
        <v>97</v>
      </c>
      <c r="DL5" s="59" t="s">
        <v>98</v>
      </c>
      <c r="DM5" s="59" t="s">
        <v>99</v>
      </c>
      <c r="DN5" s="59" t="s">
        <v>100</v>
      </c>
      <c r="DO5" s="59" t="s">
        <v>101</v>
      </c>
      <c r="DP5" s="59" t="s">
        <v>102</v>
      </c>
      <c r="DQ5" s="59" t="s">
        <v>103</v>
      </c>
      <c r="DR5" s="59" t="s">
        <v>104</v>
      </c>
      <c r="DS5" s="59" t="s">
        <v>105</v>
      </c>
      <c r="DT5" s="59" t="s">
        <v>106</v>
      </c>
      <c r="DU5" s="59" t="s">
        <v>107</v>
      </c>
    </row>
    <row r="6" spans="1:125" s="66" customFormat="1" x14ac:dyDescent="0.15">
      <c r="A6" s="49" t="s">
        <v>113</v>
      </c>
      <c r="B6" s="60">
        <f>B8</f>
        <v>2017</v>
      </c>
      <c r="C6" s="60">
        <f t="shared" ref="C6:X6" si="1">C8</f>
        <v>382043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5</v>
      </c>
      <c r="H6" s="60" t="str">
        <f>SUBSTITUTE(H8,"　","")</f>
        <v>愛媛県八幡浜市</v>
      </c>
      <c r="I6" s="60" t="str">
        <f t="shared" si="1"/>
        <v>朝潮橋駐車場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32</v>
      </c>
      <c r="S6" s="62" t="str">
        <f t="shared" si="1"/>
        <v>商業施設</v>
      </c>
      <c r="T6" s="62" t="str">
        <f t="shared" si="1"/>
        <v>無</v>
      </c>
      <c r="U6" s="63">
        <f t="shared" si="1"/>
        <v>727</v>
      </c>
      <c r="V6" s="63">
        <f t="shared" si="1"/>
        <v>26</v>
      </c>
      <c r="W6" s="63" t="str">
        <f t="shared" si="1"/>
        <v>-</v>
      </c>
      <c r="X6" s="62" t="str">
        <f t="shared" si="1"/>
        <v>導入なし</v>
      </c>
      <c r="Y6" s="64">
        <f>IF(Y8="-",NA(),Y8)</f>
        <v>4243.2</v>
      </c>
      <c r="Z6" s="64">
        <f t="shared" ref="Z6:AH6" si="2">IF(Z8="-",NA(),Z8)</f>
        <v>3895.1</v>
      </c>
      <c r="AA6" s="64">
        <f t="shared" si="2"/>
        <v>4097.5</v>
      </c>
      <c r="AB6" s="64">
        <f t="shared" si="2"/>
        <v>909.6</v>
      </c>
      <c r="AC6" s="64">
        <f t="shared" si="2"/>
        <v>1135</v>
      </c>
      <c r="AD6" s="64">
        <f t="shared" si="2"/>
        <v>410.7</v>
      </c>
      <c r="AE6" s="64">
        <f t="shared" si="2"/>
        <v>385.5</v>
      </c>
      <c r="AF6" s="64">
        <f t="shared" si="2"/>
        <v>419.4</v>
      </c>
      <c r="AG6" s="64">
        <f t="shared" si="2"/>
        <v>371</v>
      </c>
      <c r="AH6" s="64">
        <f t="shared" si="2"/>
        <v>509.2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4.5999999999999996</v>
      </c>
      <c r="AP6" s="64">
        <f t="shared" si="3"/>
        <v>3.5</v>
      </c>
      <c r="AQ6" s="64">
        <f t="shared" si="3"/>
        <v>3.2</v>
      </c>
      <c r="AR6" s="64">
        <f t="shared" si="3"/>
        <v>2.9</v>
      </c>
      <c r="AS6" s="64">
        <f t="shared" si="3"/>
        <v>6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27</v>
      </c>
      <c r="BA6" s="65">
        <f t="shared" si="4"/>
        <v>23</v>
      </c>
      <c r="BB6" s="65">
        <f t="shared" si="4"/>
        <v>22</v>
      </c>
      <c r="BC6" s="65">
        <f t="shared" si="4"/>
        <v>16</v>
      </c>
      <c r="BD6" s="65">
        <f t="shared" si="4"/>
        <v>21</v>
      </c>
      <c r="BE6" s="63" t="str">
        <f>IF(BE8="-","",IF(BE8="-","【-】","【"&amp;SUBSTITUTE(TEXT(BE8,"#,##0"),"-","△")&amp;"】"))</f>
        <v>【37】</v>
      </c>
      <c r="BF6" s="64">
        <f>IF(BF8="-",NA(),BF8)</f>
        <v>97.6</v>
      </c>
      <c r="BG6" s="64">
        <f t="shared" ref="BG6:BO6" si="5">IF(BG8="-",NA(),BG8)</f>
        <v>97.4</v>
      </c>
      <c r="BH6" s="64">
        <f t="shared" si="5"/>
        <v>97.6</v>
      </c>
      <c r="BI6" s="64">
        <f t="shared" si="5"/>
        <v>89</v>
      </c>
      <c r="BJ6" s="64">
        <f t="shared" si="5"/>
        <v>91.2</v>
      </c>
      <c r="BK6" s="64">
        <f t="shared" si="5"/>
        <v>37.6</v>
      </c>
      <c r="BL6" s="64">
        <f t="shared" si="5"/>
        <v>40.700000000000003</v>
      </c>
      <c r="BM6" s="64">
        <f t="shared" si="5"/>
        <v>38.200000000000003</v>
      </c>
      <c r="BN6" s="64">
        <f t="shared" si="5"/>
        <v>34.6</v>
      </c>
      <c r="BO6" s="64">
        <f t="shared" si="5"/>
        <v>37.6</v>
      </c>
      <c r="BP6" s="61" t="str">
        <f>IF(BP8="-","",IF(BP8="-","【-】","【"&amp;SUBSTITUTE(TEXT(BP8,"#,##0.0"),"-","△")&amp;"】"))</f>
        <v>【26.4】</v>
      </c>
      <c r="BQ6" s="65">
        <f>IF(BQ8="-",NA(),BQ8)</f>
        <v>1533</v>
      </c>
      <c r="BR6" s="65">
        <f t="shared" ref="BR6:BZ6" si="6">IF(BR8="-",NA(),BR8)</f>
        <v>1556</v>
      </c>
      <c r="BS6" s="65">
        <f t="shared" si="6"/>
        <v>1599</v>
      </c>
      <c r="BT6" s="65">
        <f t="shared" si="6"/>
        <v>1433</v>
      </c>
      <c r="BU6" s="65">
        <f t="shared" si="6"/>
        <v>1449</v>
      </c>
      <c r="BV6" s="65">
        <f t="shared" si="6"/>
        <v>6777</v>
      </c>
      <c r="BW6" s="65">
        <f t="shared" si="6"/>
        <v>7496</v>
      </c>
      <c r="BX6" s="65">
        <f t="shared" si="6"/>
        <v>6967</v>
      </c>
      <c r="BY6" s="65">
        <f t="shared" si="6"/>
        <v>7138</v>
      </c>
      <c r="BZ6" s="65">
        <f t="shared" si="6"/>
        <v>8131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114</v>
      </c>
      <c r="CM6" s="63" t="str">
        <f t="shared" ref="CM6:CN6" si="7">CM8</f>
        <v>-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115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84.4</v>
      </c>
      <c r="DF6" s="64">
        <f t="shared" si="8"/>
        <v>78.400000000000006</v>
      </c>
      <c r="DG6" s="64">
        <f t="shared" si="8"/>
        <v>70.5</v>
      </c>
      <c r="DH6" s="64">
        <f t="shared" si="8"/>
        <v>59.2</v>
      </c>
      <c r="DI6" s="64">
        <f t="shared" si="8"/>
        <v>62.4</v>
      </c>
      <c r="DJ6" s="61" t="str">
        <f>IF(DJ8="-","",IF(DJ8="-","【-】","【"&amp;SUBSTITUTE(TEXT(DJ8,"#,##0.0"),"-","△")&amp;"】"))</f>
        <v>【120.3】</v>
      </c>
      <c r="DK6" s="64">
        <f>IF(DK8="-",NA(),DK8)</f>
        <v>100</v>
      </c>
      <c r="DL6" s="64">
        <f t="shared" ref="DL6:DT6" si="9">IF(DL8="-",NA(),DL8)</f>
        <v>100</v>
      </c>
      <c r="DM6" s="64">
        <f t="shared" si="9"/>
        <v>100</v>
      </c>
      <c r="DN6" s="64">
        <f t="shared" si="9"/>
        <v>100</v>
      </c>
      <c r="DO6" s="64">
        <f t="shared" si="9"/>
        <v>100</v>
      </c>
      <c r="DP6" s="64">
        <f t="shared" si="9"/>
        <v>252.6</v>
      </c>
      <c r="DQ6" s="64">
        <f t="shared" si="9"/>
        <v>252.8</v>
      </c>
      <c r="DR6" s="64">
        <f t="shared" si="9"/>
        <v>269</v>
      </c>
      <c r="DS6" s="64">
        <f t="shared" si="9"/>
        <v>276.60000000000002</v>
      </c>
      <c r="DT6" s="64">
        <f t="shared" si="9"/>
        <v>274.8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116</v>
      </c>
      <c r="B7" s="60">
        <f t="shared" ref="B7:X7" si="10">B8</f>
        <v>2017</v>
      </c>
      <c r="C7" s="60">
        <f t="shared" si="10"/>
        <v>382043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5</v>
      </c>
      <c r="H7" s="60" t="str">
        <f t="shared" si="10"/>
        <v>愛媛県　八幡浜市</v>
      </c>
      <c r="I7" s="60" t="str">
        <f t="shared" si="10"/>
        <v>朝潮橋駐車場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32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727</v>
      </c>
      <c r="V7" s="63">
        <f t="shared" si="10"/>
        <v>26</v>
      </c>
      <c r="W7" s="63" t="str">
        <f t="shared" si="10"/>
        <v>-</v>
      </c>
      <c r="X7" s="62" t="str">
        <f t="shared" si="10"/>
        <v>導入なし</v>
      </c>
      <c r="Y7" s="64">
        <f>Y8</f>
        <v>4243.2</v>
      </c>
      <c r="Z7" s="64">
        <f t="shared" ref="Z7:AH7" si="11">Z8</f>
        <v>3895.1</v>
      </c>
      <c r="AA7" s="64">
        <f t="shared" si="11"/>
        <v>4097.5</v>
      </c>
      <c r="AB7" s="64">
        <f t="shared" si="11"/>
        <v>909.6</v>
      </c>
      <c r="AC7" s="64">
        <f t="shared" si="11"/>
        <v>1135</v>
      </c>
      <c r="AD7" s="64">
        <f t="shared" si="11"/>
        <v>410.7</v>
      </c>
      <c r="AE7" s="64">
        <f t="shared" si="11"/>
        <v>385.5</v>
      </c>
      <c r="AF7" s="64">
        <f t="shared" si="11"/>
        <v>419.4</v>
      </c>
      <c r="AG7" s="64">
        <f t="shared" si="11"/>
        <v>371</v>
      </c>
      <c r="AH7" s="64">
        <f t="shared" si="11"/>
        <v>509.2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4.5999999999999996</v>
      </c>
      <c r="AP7" s="64">
        <f t="shared" si="12"/>
        <v>3.5</v>
      </c>
      <c r="AQ7" s="64">
        <f t="shared" si="12"/>
        <v>3.2</v>
      </c>
      <c r="AR7" s="64">
        <f t="shared" si="12"/>
        <v>2.9</v>
      </c>
      <c r="AS7" s="64">
        <f t="shared" si="12"/>
        <v>6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27</v>
      </c>
      <c r="BA7" s="65">
        <f t="shared" si="13"/>
        <v>23</v>
      </c>
      <c r="BB7" s="65">
        <f t="shared" si="13"/>
        <v>22</v>
      </c>
      <c r="BC7" s="65">
        <f t="shared" si="13"/>
        <v>16</v>
      </c>
      <c r="BD7" s="65">
        <f t="shared" si="13"/>
        <v>21</v>
      </c>
      <c r="BE7" s="63"/>
      <c r="BF7" s="64">
        <f>BF8</f>
        <v>97.6</v>
      </c>
      <c r="BG7" s="64">
        <f t="shared" ref="BG7:BO7" si="14">BG8</f>
        <v>97.4</v>
      </c>
      <c r="BH7" s="64">
        <f t="shared" si="14"/>
        <v>97.6</v>
      </c>
      <c r="BI7" s="64">
        <f t="shared" si="14"/>
        <v>89</v>
      </c>
      <c r="BJ7" s="64">
        <f t="shared" si="14"/>
        <v>91.2</v>
      </c>
      <c r="BK7" s="64">
        <f t="shared" si="14"/>
        <v>37.6</v>
      </c>
      <c r="BL7" s="64">
        <f t="shared" si="14"/>
        <v>40.700000000000003</v>
      </c>
      <c r="BM7" s="64">
        <f t="shared" si="14"/>
        <v>38.200000000000003</v>
      </c>
      <c r="BN7" s="64">
        <f t="shared" si="14"/>
        <v>34.6</v>
      </c>
      <c r="BO7" s="64">
        <f t="shared" si="14"/>
        <v>37.6</v>
      </c>
      <c r="BP7" s="61"/>
      <c r="BQ7" s="65">
        <f>BQ8</f>
        <v>1533</v>
      </c>
      <c r="BR7" s="65">
        <f t="shared" ref="BR7:BZ7" si="15">BR8</f>
        <v>1556</v>
      </c>
      <c r="BS7" s="65">
        <f t="shared" si="15"/>
        <v>1599</v>
      </c>
      <c r="BT7" s="65">
        <f t="shared" si="15"/>
        <v>1433</v>
      </c>
      <c r="BU7" s="65">
        <f t="shared" si="15"/>
        <v>1449</v>
      </c>
      <c r="BV7" s="65">
        <f t="shared" si="15"/>
        <v>6777</v>
      </c>
      <c r="BW7" s="65">
        <f t="shared" si="15"/>
        <v>7496</v>
      </c>
      <c r="BX7" s="65">
        <f t="shared" si="15"/>
        <v>6967</v>
      </c>
      <c r="BY7" s="65">
        <f t="shared" si="15"/>
        <v>7138</v>
      </c>
      <c r="BZ7" s="65">
        <f t="shared" si="15"/>
        <v>8131</v>
      </c>
      <c r="CA7" s="63"/>
      <c r="CB7" s="64" t="s">
        <v>117</v>
      </c>
      <c r="CC7" s="64" t="s">
        <v>117</v>
      </c>
      <c r="CD7" s="64" t="s">
        <v>117</v>
      </c>
      <c r="CE7" s="64" t="s">
        <v>117</v>
      </c>
      <c r="CF7" s="64" t="s">
        <v>117</v>
      </c>
      <c r="CG7" s="64" t="s">
        <v>117</v>
      </c>
      <c r="CH7" s="64" t="s">
        <v>117</v>
      </c>
      <c r="CI7" s="64" t="s">
        <v>117</v>
      </c>
      <c r="CJ7" s="64" t="s">
        <v>117</v>
      </c>
      <c r="CK7" s="64" t="s">
        <v>114</v>
      </c>
      <c r="CL7" s="61"/>
      <c r="CM7" s="63" t="str">
        <f>CM8</f>
        <v>-</v>
      </c>
      <c r="CN7" s="63">
        <f>CN8</f>
        <v>0</v>
      </c>
      <c r="CO7" s="64" t="s">
        <v>117</v>
      </c>
      <c r="CP7" s="64" t="s">
        <v>117</v>
      </c>
      <c r="CQ7" s="64" t="s">
        <v>117</v>
      </c>
      <c r="CR7" s="64" t="s">
        <v>117</v>
      </c>
      <c r="CS7" s="64" t="s">
        <v>117</v>
      </c>
      <c r="CT7" s="64" t="s">
        <v>117</v>
      </c>
      <c r="CU7" s="64" t="s">
        <v>117</v>
      </c>
      <c r="CV7" s="64" t="s">
        <v>117</v>
      </c>
      <c r="CW7" s="64" t="s">
        <v>117</v>
      </c>
      <c r="CX7" s="64" t="s">
        <v>114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84.4</v>
      </c>
      <c r="DF7" s="64">
        <f t="shared" si="16"/>
        <v>78.400000000000006</v>
      </c>
      <c r="DG7" s="64">
        <f t="shared" si="16"/>
        <v>70.5</v>
      </c>
      <c r="DH7" s="64">
        <f t="shared" si="16"/>
        <v>59.2</v>
      </c>
      <c r="DI7" s="64">
        <f t="shared" si="16"/>
        <v>62.4</v>
      </c>
      <c r="DJ7" s="61"/>
      <c r="DK7" s="64">
        <f>DK8</f>
        <v>100</v>
      </c>
      <c r="DL7" s="64">
        <f t="shared" ref="DL7:DT7" si="17">DL8</f>
        <v>100</v>
      </c>
      <c r="DM7" s="64">
        <f t="shared" si="17"/>
        <v>100</v>
      </c>
      <c r="DN7" s="64">
        <f t="shared" si="17"/>
        <v>100</v>
      </c>
      <c r="DO7" s="64">
        <f t="shared" si="17"/>
        <v>100</v>
      </c>
      <c r="DP7" s="64">
        <f t="shared" si="17"/>
        <v>252.6</v>
      </c>
      <c r="DQ7" s="64">
        <f t="shared" si="17"/>
        <v>252.8</v>
      </c>
      <c r="DR7" s="64">
        <f t="shared" si="17"/>
        <v>269</v>
      </c>
      <c r="DS7" s="64">
        <f t="shared" si="17"/>
        <v>276.60000000000002</v>
      </c>
      <c r="DT7" s="64">
        <f t="shared" si="17"/>
        <v>274.8</v>
      </c>
      <c r="DU7" s="61"/>
    </row>
    <row r="8" spans="1:125" s="66" customFormat="1" x14ac:dyDescent="0.15">
      <c r="A8" s="49"/>
      <c r="B8" s="67">
        <v>2017</v>
      </c>
      <c r="C8" s="67">
        <v>382043</v>
      </c>
      <c r="D8" s="67">
        <v>47</v>
      </c>
      <c r="E8" s="67">
        <v>14</v>
      </c>
      <c r="F8" s="67">
        <v>0</v>
      </c>
      <c r="G8" s="67">
        <v>5</v>
      </c>
      <c r="H8" s="67" t="s">
        <v>118</v>
      </c>
      <c r="I8" s="67" t="s">
        <v>119</v>
      </c>
      <c r="J8" s="67" t="s">
        <v>120</v>
      </c>
      <c r="K8" s="67" t="s">
        <v>121</v>
      </c>
      <c r="L8" s="67" t="s">
        <v>122</v>
      </c>
      <c r="M8" s="67" t="s">
        <v>123</v>
      </c>
      <c r="N8" s="67" t="s">
        <v>124</v>
      </c>
      <c r="O8" s="68" t="s">
        <v>125</v>
      </c>
      <c r="P8" s="69" t="s">
        <v>126</v>
      </c>
      <c r="Q8" s="69" t="s">
        <v>127</v>
      </c>
      <c r="R8" s="70">
        <v>32</v>
      </c>
      <c r="S8" s="69" t="s">
        <v>128</v>
      </c>
      <c r="T8" s="69" t="s">
        <v>129</v>
      </c>
      <c r="U8" s="70">
        <v>727</v>
      </c>
      <c r="V8" s="70">
        <v>26</v>
      </c>
      <c r="W8" s="70" t="s">
        <v>122</v>
      </c>
      <c r="X8" s="69" t="s">
        <v>130</v>
      </c>
      <c r="Y8" s="71">
        <v>4243.2</v>
      </c>
      <c r="Z8" s="71">
        <v>3895.1</v>
      </c>
      <c r="AA8" s="71">
        <v>4097.5</v>
      </c>
      <c r="AB8" s="71">
        <v>909.6</v>
      </c>
      <c r="AC8" s="71">
        <v>1135</v>
      </c>
      <c r="AD8" s="71">
        <v>410.7</v>
      </c>
      <c r="AE8" s="71">
        <v>385.5</v>
      </c>
      <c r="AF8" s="71">
        <v>419.4</v>
      </c>
      <c r="AG8" s="71">
        <v>371</v>
      </c>
      <c r="AH8" s="71">
        <v>509.2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4.5999999999999996</v>
      </c>
      <c r="AP8" s="71">
        <v>3.5</v>
      </c>
      <c r="AQ8" s="71">
        <v>3.2</v>
      </c>
      <c r="AR8" s="71">
        <v>2.9</v>
      </c>
      <c r="AS8" s="71">
        <v>6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27</v>
      </c>
      <c r="BA8" s="72">
        <v>23</v>
      </c>
      <c r="BB8" s="72">
        <v>22</v>
      </c>
      <c r="BC8" s="72">
        <v>16</v>
      </c>
      <c r="BD8" s="72">
        <v>21</v>
      </c>
      <c r="BE8" s="72">
        <v>37</v>
      </c>
      <c r="BF8" s="71">
        <v>97.6</v>
      </c>
      <c r="BG8" s="71">
        <v>97.4</v>
      </c>
      <c r="BH8" s="71">
        <v>97.6</v>
      </c>
      <c r="BI8" s="71">
        <v>89</v>
      </c>
      <c r="BJ8" s="71">
        <v>91.2</v>
      </c>
      <c r="BK8" s="71">
        <v>37.6</v>
      </c>
      <c r="BL8" s="71">
        <v>40.700000000000003</v>
      </c>
      <c r="BM8" s="71">
        <v>38.200000000000003</v>
      </c>
      <c r="BN8" s="71">
        <v>34.6</v>
      </c>
      <c r="BO8" s="71">
        <v>37.6</v>
      </c>
      <c r="BP8" s="68">
        <v>26.4</v>
      </c>
      <c r="BQ8" s="72">
        <v>1533</v>
      </c>
      <c r="BR8" s="72">
        <v>1556</v>
      </c>
      <c r="BS8" s="72">
        <v>1599</v>
      </c>
      <c r="BT8" s="73">
        <v>1433</v>
      </c>
      <c r="BU8" s="73">
        <v>1449</v>
      </c>
      <c r="BV8" s="72">
        <v>6777</v>
      </c>
      <c r="BW8" s="72">
        <v>7496</v>
      </c>
      <c r="BX8" s="72">
        <v>6967</v>
      </c>
      <c r="BY8" s="72">
        <v>7138</v>
      </c>
      <c r="BZ8" s="72">
        <v>8131</v>
      </c>
      <c r="CA8" s="70">
        <v>15069</v>
      </c>
      <c r="CB8" s="71" t="s">
        <v>122</v>
      </c>
      <c r="CC8" s="71" t="s">
        <v>122</v>
      </c>
      <c r="CD8" s="71" t="s">
        <v>122</v>
      </c>
      <c r="CE8" s="71" t="s">
        <v>122</v>
      </c>
      <c r="CF8" s="71" t="s">
        <v>122</v>
      </c>
      <c r="CG8" s="71" t="s">
        <v>122</v>
      </c>
      <c r="CH8" s="71" t="s">
        <v>122</v>
      </c>
      <c r="CI8" s="71" t="s">
        <v>122</v>
      </c>
      <c r="CJ8" s="71" t="s">
        <v>122</v>
      </c>
      <c r="CK8" s="71" t="s">
        <v>122</v>
      </c>
      <c r="CL8" s="68" t="s">
        <v>122</v>
      </c>
      <c r="CM8" s="70" t="s">
        <v>122</v>
      </c>
      <c r="CN8" s="70">
        <v>0</v>
      </c>
      <c r="CO8" s="71" t="s">
        <v>122</v>
      </c>
      <c r="CP8" s="71" t="s">
        <v>122</v>
      </c>
      <c r="CQ8" s="71" t="s">
        <v>122</v>
      </c>
      <c r="CR8" s="71" t="s">
        <v>122</v>
      </c>
      <c r="CS8" s="71" t="s">
        <v>122</v>
      </c>
      <c r="CT8" s="71" t="s">
        <v>122</v>
      </c>
      <c r="CU8" s="71" t="s">
        <v>122</v>
      </c>
      <c r="CV8" s="71" t="s">
        <v>122</v>
      </c>
      <c r="CW8" s="71" t="s">
        <v>122</v>
      </c>
      <c r="CX8" s="71" t="s">
        <v>122</v>
      </c>
      <c r="CY8" s="68" t="s">
        <v>122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84.4</v>
      </c>
      <c r="DF8" s="71">
        <v>78.400000000000006</v>
      </c>
      <c r="DG8" s="71">
        <v>70.5</v>
      </c>
      <c r="DH8" s="71">
        <v>59.2</v>
      </c>
      <c r="DI8" s="71">
        <v>62.4</v>
      </c>
      <c r="DJ8" s="68">
        <v>120.3</v>
      </c>
      <c r="DK8" s="71">
        <v>100</v>
      </c>
      <c r="DL8" s="71">
        <v>100</v>
      </c>
      <c r="DM8" s="71">
        <v>100</v>
      </c>
      <c r="DN8" s="71">
        <v>100</v>
      </c>
      <c r="DO8" s="71">
        <v>100</v>
      </c>
      <c r="DP8" s="71">
        <v>252.6</v>
      </c>
      <c r="DQ8" s="71">
        <v>252.8</v>
      </c>
      <c r="DR8" s="71">
        <v>269</v>
      </c>
      <c r="DS8" s="71">
        <v>276.60000000000002</v>
      </c>
      <c r="DT8" s="71">
        <v>274.8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131</v>
      </c>
      <c r="C10" s="78" t="s">
        <v>132</v>
      </c>
      <c r="D10" s="78" t="s">
        <v>133</v>
      </c>
      <c r="E10" s="78" t="s">
        <v>134</v>
      </c>
      <c r="F10" s="78" t="s">
        <v>135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2018-12-07T10:36:21Z</dcterms:created>
  <dcterms:modified xsi:type="dcterms:W3CDTF">2019-01-24T01:06:54Z</dcterms:modified>
  <cp:category/>
</cp:coreProperties>
</file>