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UboplzuzhH+VzdrSXO7rlN06CpMIxnOp34KWviJgIu0W78dhULyWN+/CJcIbSn2QIKww5pPEfO7H5zoFhTJnVA==" workbookSaltValue="gl7K/JrsP0MJUKAtcs1XA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IT76" i="4"/>
  <c r="CS51" i="4"/>
  <c r="HJ30" i="4"/>
  <c r="MA51" i="4"/>
  <c r="BZ76" i="4"/>
  <c r="C11" i="5"/>
  <c r="D11" i="5"/>
  <c r="E11" i="5"/>
  <c r="B11" i="5"/>
  <c r="BK76" i="4" l="1"/>
  <c r="LH51" i="4"/>
  <c r="IE76" i="4"/>
  <c r="BZ51" i="4"/>
  <c r="LT76" i="4"/>
  <c r="GQ51" i="4"/>
  <c r="LH30" i="4"/>
  <c r="GQ30" i="4"/>
  <c r="BZ30" i="4"/>
  <c r="BG30" i="4"/>
  <c r="LE76" i="4"/>
  <c r="KO30" i="4"/>
  <c r="AV76" i="4"/>
  <c r="KO51" i="4"/>
  <c r="FX51" i="4"/>
  <c r="HP76" i="4"/>
  <c r="BG51" i="4"/>
  <c r="FX30" i="4"/>
  <c r="JV30" i="4"/>
  <c r="HA76" i="4"/>
  <c r="AN51" i="4"/>
  <c r="FE30" i="4"/>
  <c r="AG76" i="4"/>
  <c r="FE51" i="4"/>
  <c r="AN30" i="4"/>
  <c r="JV51" i="4"/>
  <c r="KP76" i="4"/>
  <c r="KA76" i="4"/>
  <c r="EL51" i="4"/>
  <c r="JC30" i="4"/>
  <c r="R76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<sst xmlns="http://schemas.openxmlformats.org/spreadsheetml/2006/main" count="288" uniqueCount="147">
  <si>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</si>
  <si>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</si>
  <si>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</si>
  <si>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</si>
  <si>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</si>
  <si>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</si>
  <si>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</si>
  <si>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</si>
  <si>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</si>
  <si>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</si>
  <si>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</si>
  <si>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</si>
  <si>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</si>
  <si>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</si>
  <si>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</si>
  <si>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</si>
  <si>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</si>
  <si>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</si>
  <si>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</si>
  <si>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</si>
  <si>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</si>
  <si>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</si>
  <si>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</si>
  <si>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</si>
  <si>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</si>
  <si>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</si>
  <si>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</si>
  <si>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</si>
  <si>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</si>
  <si>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</si>
  <si>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</si>
  <si>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</si>
  <si>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</si>
  <si>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</si>
  <si>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</si>
  <si>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</si>
  <si>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</si>
  <si>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</si>
  <si>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</si>
  <si>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</si>
  <si>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</si>
  <si>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</si>
  <si>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</si>
  <si>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</si>
  <si>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</si>
  <si>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</si>
  <si>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</si>
  <si>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</si>
  <si>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</si>
  <si>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</si>
  <si>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</si>
  <si>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</si>
  <si>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</si>
  <si>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</si>
  <si>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</si>
  <si>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</si>
  <si>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</si>
  <si>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</si>
  <si>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</si>
  <si>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</si>
  <si>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</si>
  <si>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</si>
  <si>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</si>
  <si>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</si>
  <si>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</si>
  <si>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</si>
  <si>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</si>
  <si>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</si>
  <si>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</si>
  <si>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</si>
  <si>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</si>
  <si>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</si>
  <si>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</si>
  <si>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</si>
  <si>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</si>
  <si>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</si>
  <si>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</si>
  <si>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</si>
  <si>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</si>
  <si>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</si>
  <si>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</si>
  <si>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</si>
  <si>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</si>
  <si>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</si>
  <si>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</si>
  <si>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</si>
  <si>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</si>
  <si>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</si>
  <si>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</si>
  <si>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</si>
  <si>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</si>
  <si>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</si>
  <si>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</si>
  <si>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</si>
  <si>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</si>
  <si>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</si>
  <si>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</si>
  <si>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</si>
  <si>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</si>
  <si>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</si>
  <si>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</si>
  <si>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</si>
  <si>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</si>
  <si>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</si>
  <si>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</si>
  <si>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</si>
  <si>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</si>
  <si>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</si>
  <si>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</si>
  <si>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</si>
  <si>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</si>
  <si>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</si>
  <si>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</si>
  <si>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当該値(N-2)</t>
    <phoneticPr fontId="5"/>
  </si>
  <si>
    <t>当該値(N)</t>
    <phoneticPr fontId="5"/>
  </si>
  <si>
    <t>当該値(N-1)</t>
    <phoneticPr fontId="5"/>
  </si>
  <si>
    <t>当該値(N-4)</t>
    <phoneticPr fontId="5"/>
  </si>
  <si>
    <t>当該値(N-2)</t>
    <phoneticPr fontId="5"/>
  </si>
  <si>
    <t>当該値(N)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</si>
  <si>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</si>
  <si>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</si>
  <si>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</si>
  <si>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</si>
  <si>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</si>
  <si>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</si>
  <si>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八幡浜市</t>
  </si>
  <si>
    <t>新川駐車場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</si>
  <si>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</si>
  <si>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</si>
  <si>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</si>
  <si>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</si>
  <si>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</si>
  <si>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</si>
  <si>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</si>
  <si>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</si>
  <si>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</si>
  <si>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</si>
  <si>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</si>
  <si>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</si>
  <si>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</si>
  <si>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</si>
  <si>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</si>
  <si>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</si>
  <si>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平成25年度から、100％に満たない赤字状態が続いている。駐車場付きの商業施設の増加や人口減少等により、使用料収入は年々減少傾向にある。主な支出は指定管理料であり、5年毎に見直している。
④売上高GOP比率
⑤EBITDA
　平均値を大きく下回っている。特に平成25年度からは収支が赤字で、利益が出ていない状況にある。</t>
    <rPh sb="1" eb="4">
      <t>シュウエキテキ</t>
    </rPh>
    <rPh sb="4" eb="6">
      <t>シュウシ</t>
    </rPh>
    <rPh sb="6" eb="8">
      <t>ヒリツ</t>
    </rPh>
    <rPh sb="10" eb="12">
      <t>ヘイセイ</t>
    </rPh>
    <rPh sb="14" eb="16">
      <t>ネンド</t>
    </rPh>
    <rPh sb="24" eb="25">
      <t>ミ</t>
    </rPh>
    <rPh sb="28" eb="30">
      <t>アカジ</t>
    </rPh>
    <rPh sb="30" eb="32">
      <t>ジョウタイ</t>
    </rPh>
    <rPh sb="33" eb="34">
      <t>ツヅ</t>
    </rPh>
    <rPh sb="39" eb="42">
      <t>チュウシャジョウ</t>
    </rPh>
    <rPh sb="42" eb="43">
      <t>ツキ</t>
    </rPh>
    <rPh sb="45" eb="47">
      <t>ショウギョウ</t>
    </rPh>
    <rPh sb="47" eb="49">
      <t>シセツ</t>
    </rPh>
    <rPh sb="50" eb="52">
      <t>ゾウカ</t>
    </rPh>
    <rPh sb="53" eb="55">
      <t>ジンコウ</t>
    </rPh>
    <rPh sb="55" eb="57">
      <t>ゲンショウ</t>
    </rPh>
    <rPh sb="57" eb="58">
      <t>トウ</t>
    </rPh>
    <rPh sb="62" eb="65">
      <t>シヨウリョウ</t>
    </rPh>
    <rPh sb="65" eb="67">
      <t>シュウニュウ</t>
    </rPh>
    <rPh sb="68" eb="70">
      <t>ネンネン</t>
    </rPh>
    <rPh sb="70" eb="72">
      <t>ゲンショウ</t>
    </rPh>
    <rPh sb="72" eb="74">
      <t>ケイコウ</t>
    </rPh>
    <rPh sb="78" eb="79">
      <t>オモ</t>
    </rPh>
    <rPh sb="80" eb="82">
      <t>シシュツ</t>
    </rPh>
    <rPh sb="83" eb="85">
      <t>シテイ</t>
    </rPh>
    <rPh sb="85" eb="87">
      <t>カンリ</t>
    </rPh>
    <rPh sb="87" eb="88">
      <t>リョウ</t>
    </rPh>
    <rPh sb="106" eb="108">
      <t>ウリアゲ</t>
    </rPh>
    <rPh sb="108" eb="109">
      <t>ダカ</t>
    </rPh>
    <rPh sb="112" eb="114">
      <t>ヒリツ</t>
    </rPh>
    <rPh sb="124" eb="127">
      <t>ヘイキンチ</t>
    </rPh>
    <rPh sb="128" eb="129">
      <t>オオ</t>
    </rPh>
    <rPh sb="131" eb="133">
      <t>シタマワ</t>
    </rPh>
    <rPh sb="138" eb="139">
      <t>トク</t>
    </rPh>
    <rPh sb="140" eb="142">
      <t>ヘイセイ</t>
    </rPh>
    <rPh sb="144" eb="146">
      <t>ネンド</t>
    </rPh>
    <rPh sb="149" eb="151">
      <t>シュウシ</t>
    </rPh>
    <rPh sb="152" eb="154">
      <t>アカジ</t>
    </rPh>
    <rPh sb="156" eb="158">
      <t>リエキ</t>
    </rPh>
    <rPh sb="159" eb="160">
      <t>デ</t>
    </rPh>
    <rPh sb="164" eb="166">
      <t>ジョウキョウ</t>
    </rPh>
    <phoneticPr fontId="5"/>
  </si>
  <si>
    <t>⑧設備投資見込額
4年に1度、大規模改修を行っているが、今後廃止も検討しているため、設備投資は見込んでいない。</t>
    <rPh sb="1" eb="3">
      <t>セツビ</t>
    </rPh>
    <rPh sb="3" eb="5">
      <t>トウシ</t>
    </rPh>
    <rPh sb="5" eb="7">
      <t>ミコミ</t>
    </rPh>
    <rPh sb="7" eb="8">
      <t>ガク</t>
    </rPh>
    <rPh sb="10" eb="11">
      <t>ネン</t>
    </rPh>
    <rPh sb="13" eb="14">
      <t>ド</t>
    </rPh>
    <rPh sb="15" eb="18">
      <t>ダイキボ</t>
    </rPh>
    <rPh sb="18" eb="20">
      <t>カイシュウ</t>
    </rPh>
    <rPh sb="21" eb="22">
      <t>オコナ</t>
    </rPh>
    <rPh sb="28" eb="30">
      <t>コンゴ</t>
    </rPh>
    <rPh sb="30" eb="32">
      <t>ハイシ</t>
    </rPh>
    <rPh sb="33" eb="35">
      <t>ケントウ</t>
    </rPh>
    <rPh sb="42" eb="44">
      <t>セツビ</t>
    </rPh>
    <rPh sb="44" eb="46">
      <t>トウシ</t>
    </rPh>
    <rPh sb="47" eb="49">
      <t>ミコ</t>
    </rPh>
    <phoneticPr fontId="5"/>
  </si>
  <si>
    <t>⑪稼働率
　平均値を大きく下回っており、年々減少傾向にある。時間貸し駐車場の利用については、年々減少傾向にあるが、定期利用についてはほぼ同程度で推移している。
　時間貸し駐車場の利用者減少の要因としては、駐車場付き商業施設の増加や、人口の減少が考えられる。</t>
    <rPh sb="1" eb="3">
      <t>カドウ</t>
    </rPh>
    <rPh sb="3" eb="4">
      <t>リツ</t>
    </rPh>
    <rPh sb="6" eb="9">
      <t>ヘイキンチ</t>
    </rPh>
    <rPh sb="10" eb="11">
      <t>オオ</t>
    </rPh>
    <rPh sb="13" eb="15">
      <t>シタマワ</t>
    </rPh>
    <rPh sb="20" eb="22">
      <t>ネンネン</t>
    </rPh>
    <rPh sb="22" eb="24">
      <t>ゲンショウ</t>
    </rPh>
    <rPh sb="24" eb="26">
      <t>ケイコウ</t>
    </rPh>
    <rPh sb="30" eb="32">
      <t>ジカン</t>
    </rPh>
    <rPh sb="32" eb="33">
      <t>ガ</t>
    </rPh>
    <rPh sb="34" eb="37">
      <t>チュウシャジョウ</t>
    </rPh>
    <rPh sb="38" eb="40">
      <t>リヨウ</t>
    </rPh>
    <rPh sb="46" eb="48">
      <t>ネンネン</t>
    </rPh>
    <rPh sb="48" eb="50">
      <t>ゲンショウ</t>
    </rPh>
    <rPh sb="50" eb="52">
      <t>ケイコウ</t>
    </rPh>
    <rPh sb="57" eb="59">
      <t>テイキ</t>
    </rPh>
    <rPh sb="59" eb="61">
      <t>リヨウ</t>
    </rPh>
    <rPh sb="68" eb="71">
      <t>ドウテイド</t>
    </rPh>
    <rPh sb="72" eb="74">
      <t>スイイ</t>
    </rPh>
    <rPh sb="81" eb="83">
      <t>ジカン</t>
    </rPh>
    <rPh sb="83" eb="84">
      <t>ガ</t>
    </rPh>
    <rPh sb="85" eb="88">
      <t>チュウシャジョウ</t>
    </rPh>
    <rPh sb="89" eb="92">
      <t>リヨウシャ</t>
    </rPh>
    <rPh sb="92" eb="94">
      <t>ゲンショウ</t>
    </rPh>
    <rPh sb="95" eb="97">
      <t>ヨウイン</t>
    </rPh>
    <rPh sb="102" eb="105">
      <t>チュウシャジョウ</t>
    </rPh>
    <rPh sb="105" eb="106">
      <t>ツ</t>
    </rPh>
    <rPh sb="107" eb="109">
      <t>ショウギョウ</t>
    </rPh>
    <rPh sb="109" eb="111">
      <t>シセツ</t>
    </rPh>
    <rPh sb="112" eb="114">
      <t>ゾウカ</t>
    </rPh>
    <rPh sb="116" eb="118">
      <t>ジンコウ</t>
    </rPh>
    <rPh sb="119" eb="121">
      <t>ゲンショウ</t>
    </rPh>
    <rPh sb="122" eb="123">
      <t>カンガ</t>
    </rPh>
    <phoneticPr fontId="5"/>
  </si>
  <si>
    <t>収益等の状況については、現在赤字となっており、利益がでていない。定期駐車の契約者数はほぼ横ばいであるが、時間貸し駐車場の利用者数については、駐車場施設付きの商業施設の増加や、人口減少等により減少している。さらに4年に1度の大規模改修には、約2,500万円の費用がかかるため、今後廃止を検討している。</t>
    <rPh sb="0" eb="2">
      <t>シュウエキ</t>
    </rPh>
    <rPh sb="2" eb="3">
      <t>トウ</t>
    </rPh>
    <rPh sb="4" eb="6">
      <t>ジョウキョウ</t>
    </rPh>
    <rPh sb="12" eb="14">
      <t>ゲンザイ</t>
    </rPh>
    <rPh sb="14" eb="16">
      <t>アカジ</t>
    </rPh>
    <rPh sb="23" eb="25">
      <t>リエキ</t>
    </rPh>
    <rPh sb="32" eb="34">
      <t>テイキ</t>
    </rPh>
    <rPh sb="34" eb="36">
      <t>チュウシャ</t>
    </rPh>
    <rPh sb="37" eb="39">
      <t>ケイヤク</t>
    </rPh>
    <rPh sb="39" eb="40">
      <t>シャ</t>
    </rPh>
    <rPh sb="40" eb="41">
      <t>スウ</t>
    </rPh>
    <rPh sb="44" eb="45">
      <t>ヨコ</t>
    </rPh>
    <rPh sb="52" eb="54">
      <t>ジカン</t>
    </rPh>
    <rPh sb="54" eb="55">
      <t>ガ</t>
    </rPh>
    <rPh sb="56" eb="59">
      <t>チュウシャジョウ</t>
    </rPh>
    <rPh sb="60" eb="62">
      <t>リヨウ</t>
    </rPh>
    <rPh sb="62" eb="63">
      <t>シャ</t>
    </rPh>
    <rPh sb="63" eb="64">
      <t>スウ</t>
    </rPh>
    <rPh sb="70" eb="73">
      <t>チュウシャジョウ</t>
    </rPh>
    <rPh sb="73" eb="75">
      <t>シセツ</t>
    </rPh>
    <rPh sb="75" eb="76">
      <t>ツ</t>
    </rPh>
    <rPh sb="78" eb="80">
      <t>ショウギョウ</t>
    </rPh>
    <rPh sb="80" eb="82">
      <t>シセツ</t>
    </rPh>
    <rPh sb="83" eb="85">
      <t>ゾウカ</t>
    </rPh>
    <rPh sb="87" eb="89">
      <t>ジンコウ</t>
    </rPh>
    <rPh sb="89" eb="91">
      <t>ゲンショウ</t>
    </rPh>
    <rPh sb="91" eb="92">
      <t>トウ</t>
    </rPh>
    <rPh sb="95" eb="97">
      <t>ゲンショウ</t>
    </rPh>
    <rPh sb="106" eb="107">
      <t>ネン</t>
    </rPh>
    <rPh sb="109" eb="110">
      <t>ド</t>
    </rPh>
    <rPh sb="111" eb="114">
      <t>ダイキボ</t>
    </rPh>
    <rPh sb="114" eb="116">
      <t>カイシュウ</t>
    </rPh>
    <rPh sb="119" eb="120">
      <t>ヤク</t>
    </rPh>
    <rPh sb="125" eb="126">
      <t>マン</t>
    </rPh>
    <rPh sb="126" eb="127">
      <t>エン</t>
    </rPh>
    <rPh sb="128" eb="130">
      <t>ヒヨウ</t>
    </rPh>
    <rPh sb="137" eb="139">
      <t>コンゴ</t>
    </rPh>
    <rPh sb="139" eb="141">
      <t>ハイシ</t>
    </rPh>
    <rPh sb="142" eb="144">
      <t>ケントウ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</si>
</sst>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99.1</c:v>
                </c:pt>
                <c:pt idx="1">
                  <c:v>86.7</c:v>
                </c:pt>
                <c:pt idx="2">
                  <c:v>87.5</c:v>
                </c:pt>
                <c:pt idx="3">
                  <c:v>87</c:v>
                </c:pt>
                <c:pt idx="4">
                  <c:v>93.5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29-4363-B5B9-F596E7765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64064"/>
        <c:axId val="550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410.7</c:v>
                </c:pt>
                <c:pt idx="1">
                  <c:v>385.5</c:v>
                </c:pt>
                <c:pt idx="2">
                  <c:v>419.4</c:v>
                </c:pt>
                <c:pt idx="3">
                  <c:v>371</c:v>
                </c:pt>
                <c:pt idx="4">
                  <c:v>509.2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29-4363-B5B9-F596E7765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64064"/>
        <c:axId val="55065984"/>
      </c:lineChart>
      <c:dateAx>
        <c:axId val="550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065984"/>
        <c:crosses val="autoZero"/>
        <c:auto val="1"/>
        <c:lblOffset val="100"/>
        <c:baseTimeUnit val="years"/>
      </c:dateAx>
      <c:valAx>
        <c:axId val="550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0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9-42F6-BA00-313901554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90752"/>
        <c:axId val="55692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78.400000000000006</c:v>
                </c:pt>
                <c:pt idx="2">
                  <c:v>70.5</c:v>
                </c:pt>
                <c:pt idx="3">
                  <c:v>59.2</c:v>
                </c:pt>
                <c:pt idx="4">
                  <c:v>62.4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C9-42F6-BA00-313901554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90752"/>
        <c:axId val="55692672"/>
      </c:lineChart>
      <c:dateAx>
        <c:axId val="55690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692672"/>
        <c:crosses val="autoZero"/>
        <c:auto val="1"/>
        <c:lblOffset val="100"/>
        <c:baseTimeUnit val="years"/>
      </c:dateAx>
      <c:valAx>
        <c:axId val="55692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6907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1A-4C07-8A6B-7A1A49E22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143296"/>
        <c:axId val="59145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1A-4C07-8A6B-7A1A49E22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43296"/>
        <c:axId val="59145216"/>
      </c:lineChart>
      <c:dateAx>
        <c:axId val="59143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145216"/>
        <c:crosses val="autoZero"/>
        <c:auto val="1"/>
        <c:lblOffset val="100"/>
        <c:baseTimeUnit val="years"/>
      </c:dateAx>
      <c:valAx>
        <c:axId val="59145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143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07-4818-BF4B-495675485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12608"/>
        <c:axId val="104614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07-4818-BF4B-495675485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12608"/>
        <c:axId val="104614528"/>
      </c:lineChart>
      <c:dateAx>
        <c:axId val="104612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614528"/>
        <c:crosses val="autoZero"/>
        <c:auto val="1"/>
        <c:lblOffset val="100"/>
        <c:baseTimeUnit val="years"/>
      </c:dateAx>
      <c:valAx>
        <c:axId val="104614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12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60-413D-A14A-B92748642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53184"/>
        <c:axId val="104655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3.5</c:v>
                </c:pt>
                <c:pt idx="2">
                  <c:v>3.2</c:v>
                </c:pt>
                <c:pt idx="3">
                  <c:v>2.9</c:v>
                </c:pt>
                <c:pt idx="4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60-413D-A14A-B92748642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53184"/>
        <c:axId val="104655104"/>
      </c:lineChart>
      <c:dateAx>
        <c:axId val="104653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655104"/>
        <c:crosses val="autoZero"/>
        <c:auto val="1"/>
        <c:lblOffset val="100"/>
        <c:baseTimeUnit val="years"/>
      </c:dateAx>
      <c:valAx>
        <c:axId val="104655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53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88-4568-88EC-BFC509F5E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14240"/>
        <c:axId val="104716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27</c:v>
                </c:pt>
                <c:pt idx="1">
                  <c:v>23</c:v>
                </c:pt>
                <c:pt idx="2">
                  <c:v>22</c:v>
                </c:pt>
                <c:pt idx="3">
                  <c:v>16</c:v>
                </c:pt>
                <c:pt idx="4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88-4568-88EC-BFC509F5E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14240"/>
        <c:axId val="104716160"/>
      </c:lineChart>
      <c:dateAx>
        <c:axId val="104714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716160"/>
        <c:crosses val="autoZero"/>
        <c:auto val="1"/>
        <c:lblOffset val="100"/>
        <c:baseTimeUnit val="years"/>
      </c:dateAx>
      <c:valAx>
        <c:axId val="104716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47142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44.1</c:v>
                </c:pt>
                <c:pt idx="1">
                  <c:v>32.9</c:v>
                </c:pt>
                <c:pt idx="2">
                  <c:v>34.799999999999997</c:v>
                </c:pt>
                <c:pt idx="3">
                  <c:v>32.299999999999997</c:v>
                </c:pt>
                <c:pt idx="4">
                  <c:v>32.9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61-4246-9772-C5CB82A22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42272"/>
        <c:axId val="104756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252.6</c:v>
                </c:pt>
                <c:pt idx="1">
                  <c:v>252.8</c:v>
                </c:pt>
                <c:pt idx="2">
                  <c:v>269</c:v>
                </c:pt>
                <c:pt idx="3">
                  <c:v>276.60000000000002</c:v>
                </c:pt>
                <c:pt idx="4">
                  <c:v>274.8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61-4246-9772-C5CB82A22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42272"/>
        <c:axId val="104756736"/>
      </c:lineChart>
      <c:dateAx>
        <c:axId val="104742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756736"/>
        <c:crosses val="autoZero"/>
        <c:auto val="1"/>
        <c:lblOffset val="100"/>
        <c:baseTimeUnit val="years"/>
      </c:dateAx>
      <c:valAx>
        <c:axId val="104756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742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-0.9</c:v>
                </c:pt>
                <c:pt idx="1">
                  <c:v>-19.5</c:v>
                </c:pt>
                <c:pt idx="2">
                  <c:v>-14.3</c:v>
                </c:pt>
                <c:pt idx="3">
                  <c:v>-14.9</c:v>
                </c:pt>
                <c:pt idx="4">
                  <c:v>-7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49-4DF6-9241-387A4DCF0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99232"/>
        <c:axId val="104801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40.700000000000003</c:v>
                </c:pt>
                <c:pt idx="2">
                  <c:v>38.200000000000003</c:v>
                </c:pt>
                <c:pt idx="3">
                  <c:v>34.6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49-4DF6-9241-387A4DCF0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99232"/>
        <c:axId val="104801408"/>
      </c:lineChart>
      <c:dateAx>
        <c:axId val="104799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801408"/>
        <c:crosses val="autoZero"/>
        <c:auto val="1"/>
        <c:lblOffset val="100"/>
        <c:baseTimeUnit val="years"/>
      </c:dateAx>
      <c:valAx>
        <c:axId val="104801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799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-104</c:v>
                </c:pt>
                <c:pt idx="1">
                  <c:v>-2137</c:v>
                </c:pt>
                <c:pt idx="2">
                  <c:v>-1636</c:v>
                </c:pt>
                <c:pt idx="3">
                  <c:v>-1623</c:v>
                </c:pt>
                <c:pt idx="4">
                  <c:v>-780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96-41C5-8423-7AD52FECE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47616"/>
        <c:axId val="104849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6777</c:v>
                </c:pt>
                <c:pt idx="1">
                  <c:v>7496</c:v>
                </c:pt>
                <c:pt idx="2">
                  <c:v>6967</c:v>
                </c:pt>
                <c:pt idx="3">
                  <c:v>7138</c:v>
                </c:pt>
                <c:pt idx="4">
                  <c:v>8131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96-41C5-8423-7AD52FECE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47616"/>
        <c:axId val="104849792"/>
      </c:lineChart>
      <c:dateAx>
        <c:axId val="104847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849792"/>
        <c:crosses val="autoZero"/>
        <c:auto val="1"/>
        <c:lblOffset val="100"/>
        <c:baseTimeUnit val="years"/>
      </c:dateAx>
      <c:valAx>
        <c:axId val="104849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4847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T40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</row>
    <row r="3" spans="1:382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</row>
    <row r="4" spans="1:382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9" t="str">
        <f>データ!H6&amp;"　"&amp;データ!I6</f>
        <v>愛媛県八幡浜市　新川駐車場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2" t="s">
        <v>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32" t="s">
        <v>2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4"/>
      <c r="CF7" s="132" t="s">
        <v>3</v>
      </c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4"/>
      <c r="DU7" s="140" t="s">
        <v>4</v>
      </c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35" t="s">
        <v>5</v>
      </c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5" t="s">
        <v>6</v>
      </c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 t="s">
        <v>7</v>
      </c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5"/>
      <c r="LI7" s="135"/>
      <c r="LJ7" s="135" t="s">
        <v>8</v>
      </c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135"/>
      <c r="MO7" s="135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2" t="str">
        <f>データ!J7</f>
        <v>法非適用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4"/>
      <c r="AQ8" s="122" t="str">
        <f>データ!K7</f>
        <v>駐車場整備事業</v>
      </c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4"/>
      <c r="CF8" s="122" t="str">
        <f>データ!L7</f>
        <v>-</v>
      </c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4"/>
      <c r="DU8" s="126" t="str">
        <f>データ!M7</f>
        <v>Ａ３Ｂ１</v>
      </c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 t="str">
        <f>データ!N7</f>
        <v>非設置</v>
      </c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6" t="str">
        <f>データ!S7</f>
        <v>商業施設</v>
      </c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 t="str">
        <f>データ!T7</f>
        <v>無</v>
      </c>
      <c r="JR8" s="126"/>
      <c r="JS8" s="126"/>
      <c r="JT8" s="126"/>
      <c r="JU8" s="126"/>
      <c r="JV8" s="126"/>
      <c r="JW8" s="126"/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5">
        <f>データ!U7</f>
        <v>2639</v>
      </c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5"/>
      <c r="ML8" s="125"/>
      <c r="MM8" s="125"/>
      <c r="MN8" s="125"/>
      <c r="MO8" s="125"/>
      <c r="MP8" s="125"/>
      <c r="MQ8" s="125"/>
      <c r="MR8" s="125"/>
      <c r="MS8" s="125"/>
      <c r="MT8" s="125"/>
      <c r="MU8" s="125"/>
      <c r="MV8" s="125"/>
      <c r="MW8" s="125"/>
      <c r="MX8" s="125"/>
      <c r="MY8" s="125"/>
      <c r="MZ8" s="125"/>
      <c r="NA8" s="125"/>
      <c r="NB8" s="125"/>
      <c r="NC8" s="3"/>
      <c r="ND8" s="130" t="s">
        <v>10</v>
      </c>
      <c r="NE8" s="131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2" t="s">
        <v>12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32" t="s">
        <v>13</v>
      </c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4"/>
      <c r="CF9" s="132" t="s">
        <v>14</v>
      </c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4"/>
      <c r="DU9" s="135" t="s">
        <v>15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5" t="s">
        <v>16</v>
      </c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  <c r="IW9" s="135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 t="s">
        <v>17</v>
      </c>
      <c r="JR9" s="135"/>
      <c r="JS9" s="135"/>
      <c r="JT9" s="135"/>
      <c r="JU9" s="135"/>
      <c r="JV9" s="135"/>
      <c r="JW9" s="135"/>
      <c r="JX9" s="135"/>
      <c r="JY9" s="135"/>
      <c r="JZ9" s="135"/>
      <c r="KA9" s="135"/>
      <c r="KB9" s="135"/>
      <c r="KC9" s="135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5"/>
      <c r="LI9" s="135"/>
      <c r="LJ9" s="135" t="s">
        <v>18</v>
      </c>
      <c r="LK9" s="135"/>
      <c r="LL9" s="135"/>
      <c r="LM9" s="135"/>
      <c r="LN9" s="135"/>
      <c r="LO9" s="135"/>
      <c r="LP9" s="135"/>
      <c r="LQ9" s="135"/>
      <c r="LR9" s="135"/>
      <c r="LS9" s="135"/>
      <c r="LT9" s="135"/>
      <c r="LU9" s="135"/>
      <c r="LV9" s="135"/>
      <c r="LW9" s="135"/>
      <c r="LX9" s="135"/>
      <c r="LY9" s="135"/>
      <c r="LZ9" s="135"/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135"/>
      <c r="MO9" s="135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3"/>
      <c r="ND9" s="136" t="s">
        <v>19</v>
      </c>
      <c r="NE9" s="13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6" t="str">
        <f>データ!O7</f>
        <v>該当数値なし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8"/>
      <c r="AQ10" s="119" t="s">
        <v>133</v>
      </c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1"/>
      <c r="CF10" s="122" t="str">
        <f>データ!Q7</f>
        <v>広場式</v>
      </c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4"/>
      <c r="DU10" s="125">
        <f>データ!R7</f>
        <v>43</v>
      </c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5">
        <f>データ!V7</f>
        <v>161</v>
      </c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  <c r="IW10" s="125"/>
      <c r="IX10" s="125"/>
      <c r="IY10" s="125"/>
      <c r="IZ10" s="125"/>
      <c r="JA10" s="125"/>
      <c r="JB10" s="125"/>
      <c r="JC10" s="125"/>
      <c r="JD10" s="125"/>
      <c r="JE10" s="125"/>
      <c r="JF10" s="125"/>
      <c r="JG10" s="125"/>
      <c r="JH10" s="125"/>
      <c r="JI10" s="125"/>
      <c r="JJ10" s="125"/>
      <c r="JK10" s="125"/>
      <c r="JL10" s="125"/>
      <c r="JM10" s="125"/>
      <c r="JN10" s="125"/>
      <c r="JO10" s="125"/>
      <c r="JP10" s="125"/>
      <c r="JQ10" s="125">
        <f>データ!W7</f>
        <v>120</v>
      </c>
      <c r="JR10" s="125"/>
      <c r="JS10" s="125"/>
      <c r="JT10" s="125"/>
      <c r="JU10" s="125"/>
      <c r="JV10" s="125"/>
      <c r="JW10" s="125"/>
      <c r="JX10" s="125"/>
      <c r="JY10" s="125"/>
      <c r="JZ10" s="125"/>
      <c r="KA10" s="125"/>
      <c r="KB10" s="125"/>
      <c r="KC10" s="125"/>
      <c r="KD10" s="125"/>
      <c r="KE10" s="125"/>
      <c r="KF10" s="125"/>
      <c r="KG10" s="125"/>
      <c r="KH10" s="125"/>
      <c r="KI10" s="125"/>
      <c r="KJ10" s="125"/>
      <c r="KK10" s="125"/>
      <c r="KL10" s="125"/>
      <c r="KM10" s="125"/>
      <c r="KN10" s="125"/>
      <c r="KO10" s="125"/>
      <c r="KP10" s="125"/>
      <c r="KQ10" s="125"/>
      <c r="KR10" s="125"/>
      <c r="KS10" s="125"/>
      <c r="KT10" s="125"/>
      <c r="KU10" s="125"/>
      <c r="KV10" s="125"/>
      <c r="KW10" s="125"/>
      <c r="KX10" s="125"/>
      <c r="KY10" s="125"/>
      <c r="KZ10" s="125"/>
      <c r="LA10" s="125"/>
      <c r="LB10" s="125"/>
      <c r="LC10" s="125"/>
      <c r="LD10" s="125"/>
      <c r="LE10" s="125"/>
      <c r="LF10" s="125"/>
      <c r="LG10" s="125"/>
      <c r="LH10" s="125"/>
      <c r="LI10" s="125"/>
      <c r="LJ10" s="126" t="str">
        <f>データ!X7</f>
        <v>代行制</v>
      </c>
      <c r="LK10" s="126"/>
      <c r="LL10" s="126"/>
      <c r="LM10" s="126"/>
      <c r="LN10" s="126"/>
      <c r="LO10" s="126"/>
      <c r="LP10" s="126"/>
      <c r="LQ10" s="126"/>
      <c r="LR10" s="126"/>
      <c r="LS10" s="126"/>
      <c r="LT10" s="126"/>
      <c r="LU10" s="126"/>
      <c r="LV10" s="126"/>
      <c r="LW10" s="126"/>
      <c r="LX10" s="126"/>
      <c r="LY10" s="126"/>
      <c r="LZ10" s="126"/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2"/>
      <c r="ND10" s="127" t="s">
        <v>21</v>
      </c>
      <c r="NE10" s="115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8" t="s">
        <v>23</v>
      </c>
      <c r="NE11" s="128"/>
      <c r="NF11" s="128"/>
      <c r="NG11" s="128"/>
      <c r="NH11" s="128"/>
      <c r="NI11" s="128"/>
      <c r="NJ11" s="128"/>
      <c r="NK11" s="128"/>
      <c r="NL11" s="128"/>
      <c r="NM11" s="128"/>
      <c r="NN11" s="128"/>
      <c r="NO11" s="128"/>
      <c r="NP11" s="128"/>
      <c r="NQ11" s="128"/>
      <c r="NR11" s="128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8"/>
      <c r="NE12" s="128"/>
      <c r="NF12" s="128"/>
      <c r="NG12" s="128"/>
      <c r="NH12" s="128"/>
      <c r="NI12" s="128"/>
      <c r="NJ12" s="128"/>
      <c r="NK12" s="128"/>
      <c r="NL12" s="128"/>
      <c r="NM12" s="128"/>
      <c r="NN12" s="128"/>
      <c r="NO12" s="128"/>
      <c r="NP12" s="128"/>
      <c r="NQ12" s="128"/>
      <c r="NR12" s="128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91" t="s">
        <v>143</v>
      </c>
      <c r="NE15" s="92"/>
      <c r="NF15" s="92"/>
      <c r="NG15" s="92"/>
      <c r="NH15" s="92"/>
      <c r="NI15" s="92"/>
      <c r="NJ15" s="92"/>
      <c r="NK15" s="92"/>
      <c r="NL15" s="92"/>
      <c r="NM15" s="92"/>
      <c r="NN15" s="92"/>
      <c r="NO15" s="92"/>
      <c r="NP15" s="92"/>
      <c r="NQ15" s="92"/>
      <c r="NR15" s="9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91"/>
      <c r="NE16" s="92"/>
      <c r="NF16" s="92"/>
      <c r="NG16" s="92"/>
      <c r="NH16" s="92"/>
      <c r="NI16" s="92"/>
      <c r="NJ16" s="92"/>
      <c r="NK16" s="92"/>
      <c r="NL16" s="92"/>
      <c r="NM16" s="92"/>
      <c r="NN16" s="92"/>
      <c r="NO16" s="92"/>
      <c r="NP16" s="92"/>
      <c r="NQ16" s="92"/>
      <c r="NR16" s="9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91"/>
      <c r="NE17" s="92"/>
      <c r="NF17" s="92"/>
      <c r="NG17" s="92"/>
      <c r="NH17" s="92"/>
      <c r="NI17" s="92"/>
      <c r="NJ17" s="92"/>
      <c r="NK17" s="92"/>
      <c r="NL17" s="92"/>
      <c r="NM17" s="92"/>
      <c r="NN17" s="92"/>
      <c r="NO17" s="92"/>
      <c r="NP17" s="92"/>
      <c r="NQ17" s="92"/>
      <c r="NR17" s="9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91"/>
      <c r="NE18" s="92"/>
      <c r="NF18" s="92"/>
      <c r="NG18" s="92"/>
      <c r="NH18" s="92"/>
      <c r="NI18" s="92"/>
      <c r="NJ18" s="92"/>
      <c r="NK18" s="92"/>
      <c r="NL18" s="92"/>
      <c r="NM18" s="92"/>
      <c r="NN18" s="92"/>
      <c r="NO18" s="92"/>
      <c r="NP18" s="92"/>
      <c r="NQ18" s="92"/>
      <c r="NR18" s="9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91"/>
      <c r="NE19" s="92"/>
      <c r="NF19" s="92"/>
      <c r="NG19" s="92"/>
      <c r="NH19" s="92"/>
      <c r="NI19" s="92"/>
      <c r="NJ19" s="92"/>
      <c r="NK19" s="92"/>
      <c r="NL19" s="92"/>
      <c r="NM19" s="92"/>
      <c r="NN19" s="92"/>
      <c r="NO19" s="92"/>
      <c r="NP19" s="92"/>
      <c r="NQ19" s="92"/>
      <c r="NR19" s="9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91"/>
      <c r="NE20" s="92"/>
      <c r="NF20" s="92"/>
      <c r="NG20" s="92"/>
      <c r="NH20" s="92"/>
      <c r="NI20" s="92"/>
      <c r="NJ20" s="92"/>
      <c r="NK20" s="92"/>
      <c r="NL20" s="92"/>
      <c r="NM20" s="92"/>
      <c r="NN20" s="92"/>
      <c r="NO20" s="92"/>
      <c r="NP20" s="92"/>
      <c r="NQ20" s="92"/>
      <c r="NR20" s="9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91"/>
      <c r="NE21" s="92"/>
      <c r="NF21" s="92"/>
      <c r="NG21" s="92"/>
      <c r="NH21" s="92"/>
      <c r="NI21" s="92"/>
      <c r="NJ21" s="92"/>
      <c r="NK21" s="92"/>
      <c r="NL21" s="92"/>
      <c r="NM21" s="92"/>
      <c r="NN21" s="92"/>
      <c r="NO21" s="92"/>
      <c r="NP21" s="92"/>
      <c r="NQ21" s="92"/>
      <c r="NR21" s="9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91"/>
      <c r="NE22" s="92"/>
      <c r="NF22" s="92"/>
      <c r="NG22" s="92"/>
      <c r="NH22" s="92"/>
      <c r="NI22" s="92"/>
      <c r="NJ22" s="92"/>
      <c r="NK22" s="92"/>
      <c r="NL22" s="92"/>
      <c r="NM22" s="92"/>
      <c r="NN22" s="92"/>
      <c r="NO22" s="92"/>
      <c r="NP22" s="92"/>
      <c r="NQ22" s="92"/>
      <c r="NR22" s="9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91"/>
      <c r="NE23" s="92"/>
      <c r="NF23" s="92"/>
      <c r="NG23" s="92"/>
      <c r="NH23" s="92"/>
      <c r="NI23" s="92"/>
      <c r="NJ23" s="92"/>
      <c r="NK23" s="92"/>
      <c r="NL23" s="92"/>
      <c r="NM23" s="92"/>
      <c r="NN23" s="92"/>
      <c r="NO23" s="92"/>
      <c r="NP23" s="92"/>
      <c r="NQ23" s="92"/>
      <c r="NR23" s="9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91"/>
      <c r="NE24" s="92"/>
      <c r="NF24" s="92"/>
      <c r="NG24" s="92"/>
      <c r="NH24" s="92"/>
      <c r="NI24" s="92"/>
      <c r="NJ24" s="92"/>
      <c r="NK24" s="92"/>
      <c r="NL24" s="92"/>
      <c r="NM24" s="92"/>
      <c r="NN24" s="92"/>
      <c r="NO24" s="92"/>
      <c r="NP24" s="92"/>
      <c r="NQ24" s="92"/>
      <c r="NR24" s="9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91"/>
      <c r="NE25" s="92"/>
      <c r="NF25" s="92"/>
      <c r="NG25" s="92"/>
      <c r="NH25" s="92"/>
      <c r="NI25" s="92"/>
      <c r="NJ25" s="92"/>
      <c r="NK25" s="92"/>
      <c r="NL25" s="92"/>
      <c r="NM25" s="92"/>
      <c r="NN25" s="92"/>
      <c r="NO25" s="92"/>
      <c r="NP25" s="92"/>
      <c r="NQ25" s="92"/>
      <c r="NR25" s="9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91"/>
      <c r="NE26" s="92"/>
      <c r="NF26" s="92"/>
      <c r="NG26" s="92"/>
      <c r="NH26" s="92"/>
      <c r="NI26" s="92"/>
      <c r="NJ26" s="92"/>
      <c r="NK26" s="92"/>
      <c r="NL26" s="92"/>
      <c r="NM26" s="92"/>
      <c r="NN26" s="92"/>
      <c r="NO26" s="92"/>
      <c r="NP26" s="92"/>
      <c r="NQ26" s="92"/>
      <c r="NR26" s="9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91"/>
      <c r="NE27" s="92"/>
      <c r="NF27" s="92"/>
      <c r="NG27" s="92"/>
      <c r="NH27" s="92"/>
      <c r="NI27" s="92"/>
      <c r="NJ27" s="92"/>
      <c r="NK27" s="92"/>
      <c r="NL27" s="92"/>
      <c r="NM27" s="92"/>
      <c r="NN27" s="92"/>
      <c r="NO27" s="92"/>
      <c r="NP27" s="92"/>
      <c r="NQ27" s="92"/>
      <c r="NR27" s="9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91"/>
      <c r="NE28" s="92"/>
      <c r="NF28" s="92"/>
      <c r="NG28" s="92"/>
      <c r="NH28" s="92"/>
      <c r="NI28" s="92"/>
      <c r="NJ28" s="92"/>
      <c r="NK28" s="92"/>
      <c r="NL28" s="92"/>
      <c r="NM28" s="92"/>
      <c r="NN28" s="92"/>
      <c r="NO28" s="92"/>
      <c r="NP28" s="92"/>
      <c r="NQ28" s="92"/>
      <c r="NR28" s="9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91"/>
      <c r="NE29" s="92"/>
      <c r="NF29" s="92"/>
      <c r="NG29" s="92"/>
      <c r="NH29" s="92"/>
      <c r="NI29" s="92"/>
      <c r="NJ29" s="92"/>
      <c r="NK29" s="92"/>
      <c r="NL29" s="92"/>
      <c r="NM29" s="92"/>
      <c r="NN29" s="92"/>
      <c r="NO29" s="92"/>
      <c r="NP29" s="92"/>
      <c r="NQ29" s="92"/>
      <c r="NR29" s="9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91"/>
      <c r="NE30" s="92"/>
      <c r="NF30" s="92"/>
      <c r="NG30" s="92"/>
      <c r="NH30" s="92"/>
      <c r="NI30" s="92"/>
      <c r="NJ30" s="92"/>
      <c r="NK30" s="92"/>
      <c r="NL30" s="92"/>
      <c r="NM30" s="92"/>
      <c r="NN30" s="92"/>
      <c r="NO30" s="92"/>
      <c r="NP30" s="92"/>
      <c r="NQ30" s="92"/>
      <c r="NR30" s="9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99.1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86.7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87.5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87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93.5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44.1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32.9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34.799999999999997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32.299999999999997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32.9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410.7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385.5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419.4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371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509.2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4.5999999999999996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3.2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2.9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6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252.6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252.8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269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276.60000000000002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274.8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91" t="s">
        <v>144</v>
      </c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91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91"/>
      <c r="NE34" s="92"/>
      <c r="NF34" s="92"/>
      <c r="NG34" s="92"/>
      <c r="NH34" s="92"/>
      <c r="NI34" s="92"/>
      <c r="NJ34" s="92"/>
      <c r="NK34" s="92"/>
      <c r="NL34" s="92"/>
      <c r="NM34" s="92"/>
      <c r="NN34" s="92"/>
      <c r="NO34" s="92"/>
      <c r="NP34" s="92"/>
      <c r="NQ34" s="92"/>
      <c r="NR34" s="9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91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91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91"/>
      <c r="NE37" s="92"/>
      <c r="NF37" s="92"/>
      <c r="NG37" s="92"/>
      <c r="NH37" s="92"/>
      <c r="NI37" s="92"/>
      <c r="NJ37" s="92"/>
      <c r="NK37" s="92"/>
      <c r="NL37" s="92"/>
      <c r="NM37" s="92"/>
      <c r="NN37" s="92"/>
      <c r="NO37" s="92"/>
      <c r="NP37" s="92"/>
      <c r="NQ37" s="92"/>
      <c r="NR37" s="9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91"/>
      <c r="NE38" s="92"/>
      <c r="NF38" s="92"/>
      <c r="NG38" s="92"/>
      <c r="NH38" s="92"/>
      <c r="NI38" s="92"/>
      <c r="NJ38" s="92"/>
      <c r="NK38" s="92"/>
      <c r="NL38" s="92"/>
      <c r="NM38" s="92"/>
      <c r="NN38" s="92"/>
      <c r="NO38" s="92"/>
      <c r="NP38" s="92"/>
      <c r="NQ38" s="92"/>
      <c r="NR38" s="9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91"/>
      <c r="NE39" s="92"/>
      <c r="NF39" s="92"/>
      <c r="NG39" s="92"/>
      <c r="NH39" s="92"/>
      <c r="NI39" s="92"/>
      <c r="NJ39" s="92"/>
      <c r="NK39" s="92"/>
      <c r="NL39" s="92"/>
      <c r="NM39" s="92"/>
      <c r="NN39" s="92"/>
      <c r="NO39" s="92"/>
      <c r="NP39" s="92"/>
      <c r="NQ39" s="92"/>
      <c r="NR39" s="9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91"/>
      <c r="NE40" s="92"/>
      <c r="NF40" s="92"/>
      <c r="NG40" s="92"/>
      <c r="NH40" s="92"/>
      <c r="NI40" s="92"/>
      <c r="NJ40" s="92"/>
      <c r="NK40" s="92"/>
      <c r="NL40" s="92"/>
      <c r="NM40" s="92"/>
      <c r="NN40" s="92"/>
      <c r="NO40" s="92"/>
      <c r="NP40" s="92"/>
      <c r="NQ40" s="92"/>
      <c r="NR40" s="9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91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91"/>
      <c r="NE42" s="92"/>
      <c r="NF42" s="92"/>
      <c r="NG42" s="92"/>
      <c r="NH42" s="92"/>
      <c r="NI42" s="92"/>
      <c r="NJ42" s="92"/>
      <c r="NK42" s="92"/>
      <c r="NL42" s="92"/>
      <c r="NM42" s="92"/>
      <c r="NN42" s="92"/>
      <c r="NO42" s="92"/>
      <c r="NP42" s="92"/>
      <c r="NQ42" s="92"/>
      <c r="NR42" s="9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91"/>
      <c r="NE43" s="92"/>
      <c r="NF43" s="92"/>
      <c r="NG43" s="92"/>
      <c r="NH43" s="92"/>
      <c r="NI43" s="92"/>
      <c r="NJ43" s="92"/>
      <c r="NK43" s="92"/>
      <c r="NL43" s="92"/>
      <c r="NM43" s="92"/>
      <c r="NN43" s="92"/>
      <c r="NO43" s="92"/>
      <c r="NP43" s="92"/>
      <c r="NQ43" s="92"/>
      <c r="NR43" s="9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91"/>
      <c r="NE44" s="92"/>
      <c r="NF44" s="92"/>
      <c r="NG44" s="92"/>
      <c r="NH44" s="92"/>
      <c r="NI44" s="92"/>
      <c r="NJ44" s="92"/>
      <c r="NK44" s="92"/>
      <c r="NL44" s="92"/>
      <c r="NM44" s="92"/>
      <c r="NN44" s="92"/>
      <c r="NO44" s="92"/>
      <c r="NP44" s="92"/>
      <c r="NQ44" s="92"/>
      <c r="NR44" s="9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91"/>
      <c r="NE45" s="92"/>
      <c r="NF45" s="92"/>
      <c r="NG45" s="92"/>
      <c r="NH45" s="92"/>
      <c r="NI45" s="92"/>
      <c r="NJ45" s="92"/>
      <c r="NK45" s="92"/>
      <c r="NL45" s="92"/>
      <c r="NM45" s="92"/>
      <c r="NN45" s="92"/>
      <c r="NO45" s="92"/>
      <c r="NP45" s="92"/>
      <c r="NQ45" s="92"/>
      <c r="NR45" s="9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91"/>
      <c r="NE46" s="92"/>
      <c r="NF46" s="92"/>
      <c r="NG46" s="92"/>
      <c r="NH46" s="92"/>
      <c r="NI46" s="92"/>
      <c r="NJ46" s="92"/>
      <c r="NK46" s="92"/>
      <c r="NL46" s="92"/>
      <c r="NM46" s="92"/>
      <c r="NN46" s="92"/>
      <c r="NO46" s="92"/>
      <c r="NP46" s="92"/>
      <c r="NQ46" s="92"/>
      <c r="NR46" s="9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91"/>
      <c r="NE47" s="92"/>
      <c r="NF47" s="92"/>
      <c r="NG47" s="92"/>
      <c r="NH47" s="92"/>
      <c r="NI47" s="92"/>
      <c r="NJ47" s="92"/>
      <c r="NK47" s="92"/>
      <c r="NL47" s="92"/>
      <c r="NM47" s="92"/>
      <c r="NN47" s="92"/>
      <c r="NO47" s="92"/>
      <c r="NP47" s="92"/>
      <c r="NQ47" s="92"/>
      <c r="NR47" s="9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91" t="s">
        <v>145</v>
      </c>
      <c r="NE49" s="92"/>
      <c r="NF49" s="92"/>
      <c r="NG49" s="92"/>
      <c r="NH49" s="92"/>
      <c r="NI49" s="92"/>
      <c r="NJ49" s="92"/>
      <c r="NK49" s="92"/>
      <c r="NL49" s="92"/>
      <c r="NM49" s="92"/>
      <c r="NN49" s="92"/>
      <c r="NO49" s="92"/>
      <c r="NP49" s="92"/>
      <c r="NQ49" s="92"/>
      <c r="NR49" s="9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91"/>
      <c r="NE50" s="92"/>
      <c r="NF50" s="92"/>
      <c r="NG50" s="92"/>
      <c r="NH50" s="92"/>
      <c r="NI50" s="92"/>
      <c r="NJ50" s="92"/>
      <c r="NK50" s="92"/>
      <c r="NL50" s="92"/>
      <c r="NM50" s="92"/>
      <c r="NN50" s="92"/>
      <c r="NO50" s="92"/>
      <c r="NP50" s="92"/>
      <c r="NQ50" s="92"/>
      <c r="NR50" s="9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91"/>
      <c r="NE51" s="92"/>
      <c r="NF51" s="92"/>
      <c r="NG51" s="92"/>
      <c r="NH51" s="92"/>
      <c r="NI51" s="92"/>
      <c r="NJ51" s="92"/>
      <c r="NK51" s="92"/>
      <c r="NL51" s="92"/>
      <c r="NM51" s="92"/>
      <c r="NN51" s="92"/>
      <c r="NO51" s="92"/>
      <c r="NP51" s="92"/>
      <c r="NQ51" s="92"/>
      <c r="NR51" s="9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-0.9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-19.5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-14.3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-14.9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-7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-104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-2137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-1636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-1623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-780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91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27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23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22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16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21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37.6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40.700000000000003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38.200000000000003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34.6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37.6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6777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7496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6967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7138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8131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91"/>
      <c r="NE53" s="92"/>
      <c r="NF53" s="92"/>
      <c r="NG53" s="92"/>
      <c r="NH53" s="92"/>
      <c r="NI53" s="92"/>
      <c r="NJ53" s="92"/>
      <c r="NK53" s="92"/>
      <c r="NL53" s="92"/>
      <c r="NM53" s="92"/>
      <c r="NN53" s="92"/>
      <c r="NO53" s="92"/>
      <c r="NP53" s="92"/>
      <c r="NQ53" s="92"/>
      <c r="NR53" s="9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91"/>
      <c r="NE54" s="92"/>
      <c r="NF54" s="92"/>
      <c r="NG54" s="92"/>
      <c r="NH54" s="92"/>
      <c r="NI54" s="92"/>
      <c r="NJ54" s="92"/>
      <c r="NK54" s="92"/>
      <c r="NL54" s="92"/>
      <c r="NM54" s="92"/>
      <c r="NN54" s="92"/>
      <c r="NO54" s="92"/>
      <c r="NP54" s="92"/>
      <c r="NQ54" s="92"/>
      <c r="NR54" s="9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91"/>
      <c r="NE55" s="92"/>
      <c r="NF55" s="92"/>
      <c r="NG55" s="92"/>
      <c r="NH55" s="92"/>
      <c r="NI55" s="92"/>
      <c r="NJ55" s="92"/>
      <c r="NK55" s="92"/>
      <c r="NL55" s="92"/>
      <c r="NM55" s="92"/>
      <c r="NN55" s="92"/>
      <c r="NO55" s="92"/>
      <c r="NP55" s="92"/>
      <c r="NQ55" s="92"/>
      <c r="NR55" s="9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91"/>
      <c r="NE56" s="92"/>
      <c r="NF56" s="92"/>
      <c r="NG56" s="92"/>
      <c r="NH56" s="92"/>
      <c r="NI56" s="92"/>
      <c r="NJ56" s="92"/>
      <c r="NK56" s="92"/>
      <c r="NL56" s="92"/>
      <c r="NM56" s="92"/>
      <c r="NN56" s="92"/>
      <c r="NO56" s="92"/>
      <c r="NP56" s="92"/>
      <c r="NQ56" s="92"/>
      <c r="NR56" s="9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91"/>
      <c r="NE57" s="92"/>
      <c r="NF57" s="92"/>
      <c r="NG57" s="92"/>
      <c r="NH57" s="92"/>
      <c r="NI57" s="92"/>
      <c r="NJ57" s="92"/>
      <c r="NK57" s="92"/>
      <c r="NL57" s="92"/>
      <c r="NM57" s="92"/>
      <c r="NN57" s="92"/>
      <c r="NO57" s="92"/>
      <c r="NP57" s="92"/>
      <c r="NQ57" s="92"/>
      <c r="NR57" s="9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91"/>
      <c r="NE58" s="92"/>
      <c r="NF58" s="92"/>
      <c r="NG58" s="92"/>
      <c r="NH58" s="92"/>
      <c r="NI58" s="92"/>
      <c r="NJ58" s="92"/>
      <c r="NK58" s="92"/>
      <c r="NL58" s="92"/>
      <c r="NM58" s="92"/>
      <c r="NN58" s="92"/>
      <c r="NO58" s="92"/>
      <c r="NP58" s="92"/>
      <c r="NQ58" s="92"/>
      <c r="NR58" s="9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91"/>
      <c r="NE59" s="92"/>
      <c r="NF59" s="92"/>
      <c r="NG59" s="92"/>
      <c r="NH59" s="92"/>
      <c r="NI59" s="92"/>
      <c r="NJ59" s="92"/>
      <c r="NK59" s="92"/>
      <c r="NL59" s="92"/>
      <c r="NM59" s="92"/>
      <c r="NN59" s="92"/>
      <c r="NO59" s="92"/>
      <c r="NP59" s="92"/>
      <c r="NQ59" s="92"/>
      <c r="NR59" s="9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91"/>
      <c r="NE60" s="92"/>
      <c r="NF60" s="92"/>
      <c r="NG60" s="92"/>
      <c r="NH60" s="92"/>
      <c r="NI60" s="92"/>
      <c r="NJ60" s="92"/>
      <c r="NK60" s="92"/>
      <c r="NL60" s="92"/>
      <c r="NM60" s="92"/>
      <c r="NN60" s="92"/>
      <c r="NO60" s="92"/>
      <c r="NP60" s="92"/>
      <c r="NQ60" s="92"/>
      <c r="NR60" s="9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91"/>
      <c r="NE61" s="92"/>
      <c r="NF61" s="92"/>
      <c r="NG61" s="92"/>
      <c r="NH61" s="92"/>
      <c r="NI61" s="92"/>
      <c r="NJ61" s="92"/>
      <c r="NK61" s="92"/>
      <c r="NL61" s="92"/>
      <c r="NM61" s="92"/>
      <c r="NN61" s="92"/>
      <c r="NO61" s="92"/>
      <c r="NP61" s="92"/>
      <c r="NQ61" s="92"/>
      <c r="NR61" s="9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91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91"/>
      <c r="NE63" s="92"/>
      <c r="NF63" s="92"/>
      <c r="NG63" s="92"/>
      <c r="NH63" s="92"/>
      <c r="NI63" s="92"/>
      <c r="NJ63" s="92"/>
      <c r="NK63" s="92"/>
      <c r="NL63" s="92"/>
      <c r="NM63" s="92"/>
      <c r="NN63" s="92"/>
      <c r="NO63" s="92"/>
      <c r="NP63" s="92"/>
      <c r="NQ63" s="92"/>
      <c r="NR63" s="9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94"/>
      <c r="NE64" s="95"/>
      <c r="NF64" s="95"/>
      <c r="NG64" s="95"/>
      <c r="NH64" s="95"/>
      <c r="NI64" s="95"/>
      <c r="NJ64" s="95"/>
      <c r="NK64" s="95"/>
      <c r="NL64" s="95"/>
      <c r="NM64" s="95"/>
      <c r="NN64" s="95"/>
      <c r="NO64" s="95"/>
      <c r="NP64" s="95"/>
      <c r="NQ64" s="95"/>
      <c r="NR64" s="96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91" t="s">
        <v>146</v>
      </c>
      <c r="NE66" s="92"/>
      <c r="NF66" s="92"/>
      <c r="NG66" s="92"/>
      <c r="NH66" s="92"/>
      <c r="NI66" s="92"/>
      <c r="NJ66" s="92"/>
      <c r="NK66" s="92"/>
      <c r="NL66" s="92"/>
      <c r="NM66" s="92"/>
      <c r="NN66" s="92"/>
      <c r="NO66" s="92"/>
      <c r="NP66" s="92"/>
      <c r="NQ66" s="92"/>
      <c r="NR66" s="9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7" t="str">
        <f>データ!CM7</f>
        <v>-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91"/>
      <c r="NE67" s="92"/>
      <c r="NF67" s="92"/>
      <c r="NG67" s="92"/>
      <c r="NH67" s="92"/>
      <c r="NI67" s="92"/>
      <c r="NJ67" s="92"/>
      <c r="NK67" s="92"/>
      <c r="NL67" s="92"/>
      <c r="NM67" s="92"/>
      <c r="NN67" s="92"/>
      <c r="NO67" s="92"/>
      <c r="NP67" s="92"/>
      <c r="NQ67" s="92"/>
      <c r="NR67" s="9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00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91"/>
      <c r="NE68" s="92"/>
      <c r="NF68" s="92"/>
      <c r="NG68" s="92"/>
      <c r="NH68" s="92"/>
      <c r="NI68" s="92"/>
      <c r="NJ68" s="92"/>
      <c r="NK68" s="92"/>
      <c r="NL68" s="92"/>
      <c r="NM68" s="92"/>
      <c r="NN68" s="92"/>
      <c r="NO68" s="92"/>
      <c r="NP68" s="92"/>
      <c r="NQ68" s="92"/>
      <c r="NR68" s="9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00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91"/>
      <c r="NE69" s="92"/>
      <c r="NF69" s="92"/>
      <c r="NG69" s="92"/>
      <c r="NH69" s="92"/>
      <c r="NI69" s="92"/>
      <c r="NJ69" s="92"/>
      <c r="NK69" s="92"/>
      <c r="NL69" s="92"/>
      <c r="NM69" s="92"/>
      <c r="NN69" s="92"/>
      <c r="NO69" s="92"/>
      <c r="NP69" s="92"/>
      <c r="NQ69" s="92"/>
      <c r="NR69" s="9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03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91"/>
      <c r="NE70" s="92"/>
      <c r="NF70" s="92"/>
      <c r="NG70" s="92"/>
      <c r="NH70" s="92"/>
      <c r="NI70" s="92"/>
      <c r="NJ70" s="92"/>
      <c r="NK70" s="92"/>
      <c r="NL70" s="92"/>
      <c r="NM70" s="92"/>
      <c r="NN70" s="92"/>
      <c r="NO70" s="92"/>
      <c r="NP70" s="92"/>
      <c r="NQ70" s="92"/>
      <c r="NR70" s="9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91"/>
      <c r="NE71" s="92"/>
      <c r="NF71" s="92"/>
      <c r="NG71" s="92"/>
      <c r="NH71" s="92"/>
      <c r="NI71" s="92"/>
      <c r="NJ71" s="92"/>
      <c r="NK71" s="92"/>
      <c r="NL71" s="92"/>
      <c r="NM71" s="92"/>
      <c r="NN71" s="92"/>
      <c r="NO71" s="92"/>
      <c r="NP71" s="92"/>
      <c r="NQ71" s="92"/>
      <c r="NR71" s="9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91"/>
      <c r="NE72" s="92"/>
      <c r="NF72" s="92"/>
      <c r="NG72" s="92"/>
      <c r="NH72" s="92"/>
      <c r="NI72" s="92"/>
      <c r="NJ72" s="92"/>
      <c r="NK72" s="92"/>
      <c r="NL72" s="92"/>
      <c r="NM72" s="92"/>
      <c r="NN72" s="92"/>
      <c r="NO72" s="92"/>
      <c r="NP72" s="92"/>
      <c r="NQ72" s="92"/>
      <c r="NR72" s="9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91"/>
      <c r="NE73" s="92"/>
      <c r="NF73" s="92"/>
      <c r="NG73" s="92"/>
      <c r="NH73" s="92"/>
      <c r="NI73" s="92"/>
      <c r="NJ73" s="92"/>
      <c r="NK73" s="92"/>
      <c r="NL73" s="92"/>
      <c r="NM73" s="92"/>
      <c r="NN73" s="92"/>
      <c r="NO73" s="92"/>
      <c r="NP73" s="92"/>
      <c r="NQ73" s="92"/>
      <c r="NR73" s="9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91"/>
      <c r="NE74" s="92"/>
      <c r="NF74" s="92"/>
      <c r="NG74" s="92"/>
      <c r="NH74" s="92"/>
      <c r="NI74" s="92"/>
      <c r="NJ74" s="92"/>
      <c r="NK74" s="92"/>
      <c r="NL74" s="92"/>
      <c r="NM74" s="92"/>
      <c r="NN74" s="92"/>
      <c r="NO74" s="92"/>
      <c r="NP74" s="92"/>
      <c r="NQ74" s="92"/>
      <c r="NR74" s="9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91"/>
      <c r="NE75" s="92"/>
      <c r="NF75" s="92"/>
      <c r="NG75" s="92"/>
      <c r="NH75" s="92"/>
      <c r="NI75" s="92"/>
      <c r="NJ75" s="92"/>
      <c r="NK75" s="92"/>
      <c r="NL75" s="92"/>
      <c r="NM75" s="92"/>
      <c r="NN75" s="92"/>
      <c r="NO75" s="92"/>
      <c r="NP75" s="92"/>
      <c r="NQ75" s="92"/>
      <c r="NR75" s="9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6">
        <f>データ!$B$11</f>
        <v>41275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6">
        <f>データ!$C$11</f>
        <v>41640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8"/>
      <c r="AV76" s="106">
        <f>データ!$D$11</f>
        <v>42005</v>
      </c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8"/>
      <c r="BK76" s="106">
        <f>データ!$E$11</f>
        <v>42370</v>
      </c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>
        <f>データ!$F$11</f>
        <v>42736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8"/>
      <c r="CO76" s="4"/>
      <c r="CP76" s="4"/>
      <c r="CQ76" s="4"/>
      <c r="CR76" s="4"/>
      <c r="CS76" s="4"/>
      <c r="CT76" s="4"/>
      <c r="CU76" s="4"/>
      <c r="CV76" s="97">
        <f>データ!CN7</f>
        <v>75000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6">
        <f>データ!$B$11</f>
        <v>41275</v>
      </c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8"/>
      <c r="HA76" s="106">
        <f>データ!$C$11</f>
        <v>41640</v>
      </c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8"/>
      <c r="HP76" s="106">
        <f>データ!$D$11</f>
        <v>42005</v>
      </c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8"/>
      <c r="IE76" s="106">
        <f>データ!$E$11</f>
        <v>42370</v>
      </c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8"/>
      <c r="IT76" s="106">
        <f>データ!$F$11</f>
        <v>42736</v>
      </c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6">
        <f>データ!$B$11</f>
        <v>41275</v>
      </c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8"/>
      <c r="KP76" s="106">
        <f>データ!$C$11</f>
        <v>41640</v>
      </c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8"/>
      <c r="LE76" s="106">
        <f>データ!$D$11</f>
        <v>42005</v>
      </c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8"/>
      <c r="LT76" s="106">
        <f>データ!$E$11</f>
        <v>42370</v>
      </c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  <c r="ME76" s="107"/>
      <c r="MF76" s="107"/>
      <c r="MG76" s="107"/>
      <c r="MH76" s="108"/>
      <c r="MI76" s="106">
        <f>データ!$F$11</f>
        <v>42736</v>
      </c>
      <c r="MJ76" s="107"/>
      <c r="MK76" s="107"/>
      <c r="ML76" s="107"/>
      <c r="MM76" s="107"/>
      <c r="MN76" s="107"/>
      <c r="MO76" s="107"/>
      <c r="MP76" s="107"/>
      <c r="MQ76" s="107"/>
      <c r="MR76" s="107"/>
      <c r="MS76" s="107"/>
      <c r="MT76" s="107"/>
      <c r="MU76" s="107"/>
      <c r="MV76" s="107"/>
      <c r="MW76" s="108"/>
      <c r="MX76" s="4"/>
      <c r="MY76" s="4"/>
      <c r="MZ76" s="4"/>
      <c r="NA76" s="4"/>
      <c r="NB76" s="4"/>
      <c r="NC76" s="44"/>
      <c r="ND76" s="91"/>
      <c r="NE76" s="92"/>
      <c r="NF76" s="92"/>
      <c r="NG76" s="92"/>
      <c r="NH76" s="92"/>
      <c r="NI76" s="92"/>
      <c r="NJ76" s="92"/>
      <c r="NK76" s="92"/>
      <c r="NL76" s="92"/>
      <c r="NM76" s="92"/>
      <c r="NN76" s="92"/>
      <c r="NO76" s="92"/>
      <c r="NP76" s="92"/>
      <c r="NQ76" s="92"/>
      <c r="NR76" s="93"/>
    </row>
    <row r="77" spans="1:382" ht="13.5" customHeight="1" x14ac:dyDescent="0.15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100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2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91"/>
      <c r="NE77" s="92"/>
      <c r="NF77" s="92"/>
      <c r="NG77" s="92"/>
      <c r="NH77" s="92"/>
      <c r="NI77" s="92"/>
      <c r="NJ77" s="92"/>
      <c r="NK77" s="92"/>
      <c r="NL77" s="92"/>
      <c r="NM77" s="92"/>
      <c r="NN77" s="92"/>
      <c r="NO77" s="92"/>
      <c r="NP77" s="92"/>
      <c r="NQ77" s="92"/>
      <c r="NR77" s="93"/>
    </row>
    <row r="78" spans="1:382" ht="13.5" customHeight="1" x14ac:dyDescent="0.15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100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2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84.4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78.400000000000006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70.5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59.2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62.4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91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03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91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91"/>
      <c r="NE80" s="92"/>
      <c r="NF80" s="92"/>
      <c r="NG80" s="92"/>
      <c r="NH80" s="92"/>
      <c r="NI80" s="92"/>
      <c r="NJ80" s="92"/>
      <c r="NK80" s="92"/>
      <c r="NL80" s="92"/>
      <c r="NM80" s="92"/>
      <c r="NN80" s="92"/>
      <c r="NO80" s="92"/>
      <c r="NP80" s="92"/>
      <c r="NQ80" s="92"/>
      <c r="NR80" s="9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91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94"/>
      <c r="NE82" s="95"/>
      <c r="NF82" s="95"/>
      <c r="NG82" s="95"/>
      <c r="NH82" s="95"/>
      <c r="NI82" s="95"/>
      <c r="NJ82" s="95"/>
      <c r="NK82" s="95"/>
      <c r="NL82" s="95"/>
      <c r="NM82" s="95"/>
      <c r="NN82" s="95"/>
      <c r="NO82" s="95"/>
      <c r="NP82" s="95"/>
      <c r="NQ82" s="95"/>
      <c r="NR82" s="96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IOsTB1trgXOihDkL5Jus2T2P1zBtqSnu/z4UqDikbgJLuiRzlRuc14NbBNlhpdCE1b02z6dRD6jMNgzX3xjO9A==" saltValue="bUBTWY+px02aUaLXjO9cxg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71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72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73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74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76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77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78</v>
      </c>
      <c r="CN4" s="150" t="s">
        <v>79</v>
      </c>
      <c r="CO4" s="141" t="s">
        <v>80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81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82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98</v>
      </c>
      <c r="AK5" s="59" t="s">
        <v>109</v>
      </c>
      <c r="AL5" s="59" t="s">
        <v>110</v>
      </c>
      <c r="AM5" s="59" t="s">
        <v>101</v>
      </c>
      <c r="AN5" s="59" t="s">
        <v>111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112</v>
      </c>
      <c r="AV5" s="59" t="s">
        <v>109</v>
      </c>
      <c r="AW5" s="59" t="s">
        <v>113</v>
      </c>
      <c r="AX5" s="59" t="s">
        <v>101</v>
      </c>
      <c r="AY5" s="59" t="s">
        <v>114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98</v>
      </c>
      <c r="BG5" s="59" t="s">
        <v>109</v>
      </c>
      <c r="BH5" s="59" t="s">
        <v>113</v>
      </c>
      <c r="BI5" s="59" t="s">
        <v>115</v>
      </c>
      <c r="BJ5" s="59" t="s">
        <v>102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98</v>
      </c>
      <c r="BR5" s="59" t="s">
        <v>99</v>
      </c>
      <c r="BS5" s="59" t="s">
        <v>113</v>
      </c>
      <c r="BT5" s="59" t="s">
        <v>101</v>
      </c>
      <c r="BU5" s="59" t="s">
        <v>111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116</v>
      </c>
      <c r="CC5" s="59" t="s">
        <v>109</v>
      </c>
      <c r="CD5" s="59" t="s">
        <v>117</v>
      </c>
      <c r="CE5" s="59" t="s">
        <v>115</v>
      </c>
      <c r="CF5" s="59" t="s">
        <v>118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1"/>
      <c r="CN5" s="151"/>
      <c r="CO5" s="59" t="s">
        <v>112</v>
      </c>
      <c r="CP5" s="59" t="s">
        <v>109</v>
      </c>
      <c r="CQ5" s="59" t="s">
        <v>113</v>
      </c>
      <c r="CR5" s="59" t="s">
        <v>101</v>
      </c>
      <c r="CS5" s="59" t="s">
        <v>119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98</v>
      </c>
      <c r="DA5" s="59" t="s">
        <v>99</v>
      </c>
      <c r="DB5" s="59" t="s">
        <v>113</v>
      </c>
      <c r="DC5" s="59" t="s">
        <v>101</v>
      </c>
      <c r="DD5" s="59" t="s">
        <v>118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98</v>
      </c>
      <c r="DL5" s="59" t="s">
        <v>109</v>
      </c>
      <c r="DM5" s="59" t="s">
        <v>113</v>
      </c>
      <c r="DN5" s="59" t="s">
        <v>101</v>
      </c>
      <c r="DO5" s="59" t="s">
        <v>102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15">
      <c r="A6" s="49" t="s">
        <v>120</v>
      </c>
      <c r="B6" s="60">
        <f>B8</f>
        <v>2017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愛媛県八幡浜市</v>
      </c>
      <c r="I6" s="60" t="str">
        <f t="shared" si="1"/>
        <v>新川駐車場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43</v>
      </c>
      <c r="S6" s="62" t="str">
        <f t="shared" si="1"/>
        <v>商業施設</v>
      </c>
      <c r="T6" s="62" t="str">
        <f t="shared" si="1"/>
        <v>無</v>
      </c>
      <c r="U6" s="63">
        <f t="shared" si="1"/>
        <v>2639</v>
      </c>
      <c r="V6" s="63">
        <f t="shared" si="1"/>
        <v>161</v>
      </c>
      <c r="W6" s="63">
        <f t="shared" si="1"/>
        <v>120</v>
      </c>
      <c r="X6" s="62" t="str">
        <f t="shared" si="1"/>
        <v>代行制</v>
      </c>
      <c r="Y6" s="64">
        <f>IF(Y8="-",NA(),Y8)</f>
        <v>99.1</v>
      </c>
      <c r="Z6" s="64">
        <f t="shared" ref="Z6:AH6" si="2">IF(Z8="-",NA(),Z8)</f>
        <v>86.7</v>
      </c>
      <c r="AA6" s="64">
        <f t="shared" si="2"/>
        <v>87.5</v>
      </c>
      <c r="AB6" s="64">
        <f t="shared" si="2"/>
        <v>87</v>
      </c>
      <c r="AC6" s="64">
        <f t="shared" si="2"/>
        <v>93.5</v>
      </c>
      <c r="AD6" s="64">
        <f t="shared" si="2"/>
        <v>410.7</v>
      </c>
      <c r="AE6" s="64">
        <f t="shared" si="2"/>
        <v>385.5</v>
      </c>
      <c r="AF6" s="64">
        <f t="shared" si="2"/>
        <v>419.4</v>
      </c>
      <c r="AG6" s="64">
        <f t="shared" si="2"/>
        <v>371</v>
      </c>
      <c r="AH6" s="64">
        <f t="shared" si="2"/>
        <v>509.2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3.5</v>
      </c>
      <c r="AQ6" s="64">
        <f t="shared" si="3"/>
        <v>3.2</v>
      </c>
      <c r="AR6" s="64">
        <f t="shared" si="3"/>
        <v>2.9</v>
      </c>
      <c r="AS6" s="64">
        <f t="shared" si="3"/>
        <v>6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27</v>
      </c>
      <c r="BA6" s="65">
        <f t="shared" si="4"/>
        <v>23</v>
      </c>
      <c r="BB6" s="65">
        <f t="shared" si="4"/>
        <v>22</v>
      </c>
      <c r="BC6" s="65">
        <f t="shared" si="4"/>
        <v>16</v>
      </c>
      <c r="BD6" s="65">
        <f t="shared" si="4"/>
        <v>21</v>
      </c>
      <c r="BE6" s="63" t="str">
        <f>IF(BE8="-","",IF(BE8="-","【-】","【"&amp;SUBSTITUTE(TEXT(BE8,"#,##0"),"-","△")&amp;"】"))</f>
        <v>【37】</v>
      </c>
      <c r="BF6" s="64">
        <f>IF(BF8="-",NA(),BF8)</f>
        <v>-0.9</v>
      </c>
      <c r="BG6" s="64">
        <f t="shared" ref="BG6:BO6" si="5">IF(BG8="-",NA(),BG8)</f>
        <v>-19.5</v>
      </c>
      <c r="BH6" s="64">
        <f t="shared" si="5"/>
        <v>-14.3</v>
      </c>
      <c r="BI6" s="64">
        <f t="shared" si="5"/>
        <v>-14.9</v>
      </c>
      <c r="BJ6" s="64">
        <f t="shared" si="5"/>
        <v>-7</v>
      </c>
      <c r="BK6" s="64">
        <f t="shared" si="5"/>
        <v>37.6</v>
      </c>
      <c r="BL6" s="64">
        <f t="shared" si="5"/>
        <v>40.700000000000003</v>
      </c>
      <c r="BM6" s="64">
        <f t="shared" si="5"/>
        <v>38.200000000000003</v>
      </c>
      <c r="BN6" s="64">
        <f t="shared" si="5"/>
        <v>34.6</v>
      </c>
      <c r="BO6" s="64">
        <f t="shared" si="5"/>
        <v>37.6</v>
      </c>
      <c r="BP6" s="61" t="str">
        <f>IF(BP8="-","",IF(BP8="-","【-】","【"&amp;SUBSTITUTE(TEXT(BP8,"#,##0.0"),"-","△")&amp;"】"))</f>
        <v>【26.4】</v>
      </c>
      <c r="BQ6" s="65">
        <f>IF(BQ8="-",NA(),BQ8)</f>
        <v>-104</v>
      </c>
      <c r="BR6" s="65">
        <f t="shared" ref="BR6:BZ6" si="6">IF(BR8="-",NA(),BR8)</f>
        <v>-2137</v>
      </c>
      <c r="BS6" s="65">
        <f t="shared" si="6"/>
        <v>-1636</v>
      </c>
      <c r="BT6" s="65">
        <f t="shared" si="6"/>
        <v>-1623</v>
      </c>
      <c r="BU6" s="65">
        <f t="shared" si="6"/>
        <v>-780</v>
      </c>
      <c r="BV6" s="65">
        <f t="shared" si="6"/>
        <v>6777</v>
      </c>
      <c r="BW6" s="65">
        <f t="shared" si="6"/>
        <v>7496</v>
      </c>
      <c r="BX6" s="65">
        <f t="shared" si="6"/>
        <v>6967</v>
      </c>
      <c r="BY6" s="65">
        <f t="shared" si="6"/>
        <v>7138</v>
      </c>
      <c r="BZ6" s="65">
        <f t="shared" si="6"/>
        <v>8131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121</v>
      </c>
      <c r="CM6" s="63" t="str">
        <f t="shared" ref="CM6:CN6" si="7">CM8</f>
        <v>-</v>
      </c>
      <c r="CN6" s="63">
        <f t="shared" si="7"/>
        <v>75000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121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84.4</v>
      </c>
      <c r="DF6" s="64">
        <f t="shared" si="8"/>
        <v>78.400000000000006</v>
      </c>
      <c r="DG6" s="64">
        <f t="shared" si="8"/>
        <v>70.5</v>
      </c>
      <c r="DH6" s="64">
        <f t="shared" si="8"/>
        <v>59.2</v>
      </c>
      <c r="DI6" s="64">
        <f t="shared" si="8"/>
        <v>62.4</v>
      </c>
      <c r="DJ6" s="61" t="str">
        <f>IF(DJ8="-","",IF(DJ8="-","【-】","【"&amp;SUBSTITUTE(TEXT(DJ8,"#,##0.0"),"-","△")&amp;"】"))</f>
        <v>【120.3】</v>
      </c>
      <c r="DK6" s="64">
        <f>IF(DK8="-",NA(),DK8)</f>
        <v>44.1</v>
      </c>
      <c r="DL6" s="64">
        <f t="shared" ref="DL6:DT6" si="9">IF(DL8="-",NA(),DL8)</f>
        <v>32.9</v>
      </c>
      <c r="DM6" s="64">
        <f t="shared" si="9"/>
        <v>34.799999999999997</v>
      </c>
      <c r="DN6" s="64">
        <f t="shared" si="9"/>
        <v>32.299999999999997</v>
      </c>
      <c r="DO6" s="64">
        <f t="shared" si="9"/>
        <v>32.9</v>
      </c>
      <c r="DP6" s="64">
        <f t="shared" si="9"/>
        <v>252.6</v>
      </c>
      <c r="DQ6" s="64">
        <f t="shared" si="9"/>
        <v>252.8</v>
      </c>
      <c r="DR6" s="64">
        <f t="shared" si="9"/>
        <v>269</v>
      </c>
      <c r="DS6" s="64">
        <f t="shared" si="9"/>
        <v>276.60000000000002</v>
      </c>
      <c r="DT6" s="64">
        <f t="shared" si="9"/>
        <v>274.8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122</v>
      </c>
      <c r="B7" s="60">
        <f t="shared" ref="B7:X7" si="10">B8</f>
        <v>2017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愛媛県　八幡浜市</v>
      </c>
      <c r="I7" s="60" t="str">
        <f t="shared" si="10"/>
        <v>新川駐車場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43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2639</v>
      </c>
      <c r="V7" s="63">
        <f t="shared" si="10"/>
        <v>161</v>
      </c>
      <c r="W7" s="63">
        <f t="shared" si="10"/>
        <v>120</v>
      </c>
      <c r="X7" s="62" t="str">
        <f t="shared" si="10"/>
        <v>代行制</v>
      </c>
      <c r="Y7" s="64">
        <f>Y8</f>
        <v>99.1</v>
      </c>
      <c r="Z7" s="64">
        <f t="shared" ref="Z7:AH7" si="11">Z8</f>
        <v>86.7</v>
      </c>
      <c r="AA7" s="64">
        <f t="shared" si="11"/>
        <v>87.5</v>
      </c>
      <c r="AB7" s="64">
        <f t="shared" si="11"/>
        <v>87</v>
      </c>
      <c r="AC7" s="64">
        <f t="shared" si="11"/>
        <v>93.5</v>
      </c>
      <c r="AD7" s="64">
        <f t="shared" si="11"/>
        <v>410.7</v>
      </c>
      <c r="AE7" s="64">
        <f t="shared" si="11"/>
        <v>385.5</v>
      </c>
      <c r="AF7" s="64">
        <f t="shared" si="11"/>
        <v>419.4</v>
      </c>
      <c r="AG7" s="64">
        <f t="shared" si="11"/>
        <v>371</v>
      </c>
      <c r="AH7" s="64">
        <f t="shared" si="11"/>
        <v>509.2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3.5</v>
      </c>
      <c r="AQ7" s="64">
        <f t="shared" si="12"/>
        <v>3.2</v>
      </c>
      <c r="AR7" s="64">
        <f t="shared" si="12"/>
        <v>2.9</v>
      </c>
      <c r="AS7" s="64">
        <f t="shared" si="12"/>
        <v>6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27</v>
      </c>
      <c r="BA7" s="65">
        <f t="shared" si="13"/>
        <v>23</v>
      </c>
      <c r="BB7" s="65">
        <f t="shared" si="13"/>
        <v>22</v>
      </c>
      <c r="BC7" s="65">
        <f t="shared" si="13"/>
        <v>16</v>
      </c>
      <c r="BD7" s="65">
        <f t="shared" si="13"/>
        <v>21</v>
      </c>
      <c r="BE7" s="63"/>
      <c r="BF7" s="64">
        <f>BF8</f>
        <v>-0.9</v>
      </c>
      <c r="BG7" s="64">
        <f t="shared" ref="BG7:BO7" si="14">BG8</f>
        <v>-19.5</v>
      </c>
      <c r="BH7" s="64">
        <f t="shared" si="14"/>
        <v>-14.3</v>
      </c>
      <c r="BI7" s="64">
        <f t="shared" si="14"/>
        <v>-14.9</v>
      </c>
      <c r="BJ7" s="64">
        <f t="shared" si="14"/>
        <v>-7</v>
      </c>
      <c r="BK7" s="64">
        <f t="shared" si="14"/>
        <v>37.6</v>
      </c>
      <c r="BL7" s="64">
        <f t="shared" si="14"/>
        <v>40.700000000000003</v>
      </c>
      <c r="BM7" s="64">
        <f t="shared" si="14"/>
        <v>38.200000000000003</v>
      </c>
      <c r="BN7" s="64">
        <f t="shared" si="14"/>
        <v>34.6</v>
      </c>
      <c r="BO7" s="64">
        <f t="shared" si="14"/>
        <v>37.6</v>
      </c>
      <c r="BP7" s="61"/>
      <c r="BQ7" s="65">
        <f>BQ8</f>
        <v>-104</v>
      </c>
      <c r="BR7" s="65">
        <f t="shared" ref="BR7:BZ7" si="15">BR8</f>
        <v>-2137</v>
      </c>
      <c r="BS7" s="65">
        <f t="shared" si="15"/>
        <v>-1636</v>
      </c>
      <c r="BT7" s="65">
        <f t="shared" si="15"/>
        <v>-1623</v>
      </c>
      <c r="BU7" s="65">
        <f t="shared" si="15"/>
        <v>-780</v>
      </c>
      <c r="BV7" s="65">
        <f t="shared" si="15"/>
        <v>6777</v>
      </c>
      <c r="BW7" s="65">
        <f t="shared" si="15"/>
        <v>7496</v>
      </c>
      <c r="BX7" s="65">
        <f t="shared" si="15"/>
        <v>6967</v>
      </c>
      <c r="BY7" s="65">
        <f t="shared" si="15"/>
        <v>7138</v>
      </c>
      <c r="BZ7" s="65">
        <f t="shared" si="15"/>
        <v>8131</v>
      </c>
      <c r="CA7" s="63"/>
      <c r="CB7" s="64" t="s">
        <v>123</v>
      </c>
      <c r="CC7" s="64" t="s">
        <v>123</v>
      </c>
      <c r="CD7" s="64" t="s">
        <v>123</v>
      </c>
      <c r="CE7" s="64" t="s">
        <v>123</v>
      </c>
      <c r="CF7" s="64" t="s">
        <v>123</v>
      </c>
      <c r="CG7" s="64" t="s">
        <v>123</v>
      </c>
      <c r="CH7" s="64" t="s">
        <v>123</v>
      </c>
      <c r="CI7" s="64" t="s">
        <v>123</v>
      </c>
      <c r="CJ7" s="64" t="s">
        <v>123</v>
      </c>
      <c r="CK7" s="64" t="s">
        <v>121</v>
      </c>
      <c r="CL7" s="61"/>
      <c r="CM7" s="63" t="str">
        <f>CM8</f>
        <v>-</v>
      </c>
      <c r="CN7" s="63">
        <f>CN8</f>
        <v>75000</v>
      </c>
      <c r="CO7" s="64" t="s">
        <v>123</v>
      </c>
      <c r="CP7" s="64" t="s">
        <v>123</v>
      </c>
      <c r="CQ7" s="64" t="s">
        <v>123</v>
      </c>
      <c r="CR7" s="64" t="s">
        <v>123</v>
      </c>
      <c r="CS7" s="64" t="s">
        <v>123</v>
      </c>
      <c r="CT7" s="64" t="s">
        <v>123</v>
      </c>
      <c r="CU7" s="64" t="s">
        <v>123</v>
      </c>
      <c r="CV7" s="64" t="s">
        <v>123</v>
      </c>
      <c r="CW7" s="64" t="s">
        <v>123</v>
      </c>
      <c r="CX7" s="64" t="s">
        <v>124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84.4</v>
      </c>
      <c r="DF7" s="64">
        <f t="shared" si="16"/>
        <v>78.400000000000006</v>
      </c>
      <c r="DG7" s="64">
        <f t="shared" si="16"/>
        <v>70.5</v>
      </c>
      <c r="DH7" s="64">
        <f t="shared" si="16"/>
        <v>59.2</v>
      </c>
      <c r="DI7" s="64">
        <f t="shared" si="16"/>
        <v>62.4</v>
      </c>
      <c r="DJ7" s="61"/>
      <c r="DK7" s="64">
        <f>DK8</f>
        <v>44.1</v>
      </c>
      <c r="DL7" s="64">
        <f t="shared" ref="DL7:DT7" si="17">DL8</f>
        <v>32.9</v>
      </c>
      <c r="DM7" s="64">
        <f t="shared" si="17"/>
        <v>34.799999999999997</v>
      </c>
      <c r="DN7" s="64">
        <f t="shared" si="17"/>
        <v>32.299999999999997</v>
      </c>
      <c r="DO7" s="64">
        <f t="shared" si="17"/>
        <v>32.9</v>
      </c>
      <c r="DP7" s="64">
        <f t="shared" si="17"/>
        <v>252.6</v>
      </c>
      <c r="DQ7" s="64">
        <f t="shared" si="17"/>
        <v>252.8</v>
      </c>
      <c r="DR7" s="64">
        <f t="shared" si="17"/>
        <v>269</v>
      </c>
      <c r="DS7" s="64">
        <f t="shared" si="17"/>
        <v>276.60000000000002</v>
      </c>
      <c r="DT7" s="64">
        <f t="shared" si="17"/>
        <v>274.8</v>
      </c>
      <c r="DU7" s="61"/>
    </row>
    <row r="8" spans="1:125" s="66" customFormat="1" x14ac:dyDescent="0.15">
      <c r="A8" s="49"/>
      <c r="B8" s="67">
        <v>2017</v>
      </c>
      <c r="C8" s="67">
        <v>382043</v>
      </c>
      <c r="D8" s="67">
        <v>47</v>
      </c>
      <c r="E8" s="67">
        <v>14</v>
      </c>
      <c r="F8" s="67">
        <v>0</v>
      </c>
      <c r="G8" s="67">
        <v>1</v>
      </c>
      <c r="H8" s="67" t="s">
        <v>125</v>
      </c>
      <c r="I8" s="67" t="s">
        <v>126</v>
      </c>
      <c r="J8" s="67" t="s">
        <v>127</v>
      </c>
      <c r="K8" s="67" t="s">
        <v>128</v>
      </c>
      <c r="L8" s="67" t="s">
        <v>129</v>
      </c>
      <c r="M8" s="67" t="s">
        <v>130</v>
      </c>
      <c r="N8" s="67" t="s">
        <v>131</v>
      </c>
      <c r="O8" s="68" t="s">
        <v>132</v>
      </c>
      <c r="P8" s="69" t="s">
        <v>133</v>
      </c>
      <c r="Q8" s="69" t="s">
        <v>134</v>
      </c>
      <c r="R8" s="70">
        <v>43</v>
      </c>
      <c r="S8" s="69" t="s">
        <v>135</v>
      </c>
      <c r="T8" s="69" t="s">
        <v>136</v>
      </c>
      <c r="U8" s="70">
        <v>2639</v>
      </c>
      <c r="V8" s="70">
        <v>161</v>
      </c>
      <c r="W8" s="70">
        <v>120</v>
      </c>
      <c r="X8" s="69" t="s">
        <v>137</v>
      </c>
      <c r="Y8" s="71">
        <v>99.1</v>
      </c>
      <c r="Z8" s="71">
        <v>86.7</v>
      </c>
      <c r="AA8" s="71">
        <v>87.5</v>
      </c>
      <c r="AB8" s="71">
        <v>87</v>
      </c>
      <c r="AC8" s="71">
        <v>93.5</v>
      </c>
      <c r="AD8" s="71">
        <v>410.7</v>
      </c>
      <c r="AE8" s="71">
        <v>385.5</v>
      </c>
      <c r="AF8" s="71">
        <v>419.4</v>
      </c>
      <c r="AG8" s="71">
        <v>371</v>
      </c>
      <c r="AH8" s="71">
        <v>509.2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4.5999999999999996</v>
      </c>
      <c r="AP8" s="71">
        <v>3.5</v>
      </c>
      <c r="AQ8" s="71">
        <v>3.2</v>
      </c>
      <c r="AR8" s="71">
        <v>2.9</v>
      </c>
      <c r="AS8" s="71">
        <v>6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27</v>
      </c>
      <c r="BA8" s="72">
        <v>23</v>
      </c>
      <c r="BB8" s="72">
        <v>22</v>
      </c>
      <c r="BC8" s="72">
        <v>16</v>
      </c>
      <c r="BD8" s="72">
        <v>21</v>
      </c>
      <c r="BE8" s="72">
        <v>37</v>
      </c>
      <c r="BF8" s="71">
        <v>-0.9</v>
      </c>
      <c r="BG8" s="71">
        <v>-19.5</v>
      </c>
      <c r="BH8" s="71">
        <v>-14.3</v>
      </c>
      <c r="BI8" s="71">
        <v>-14.9</v>
      </c>
      <c r="BJ8" s="71">
        <v>-7</v>
      </c>
      <c r="BK8" s="71">
        <v>37.6</v>
      </c>
      <c r="BL8" s="71">
        <v>40.700000000000003</v>
      </c>
      <c r="BM8" s="71">
        <v>38.200000000000003</v>
      </c>
      <c r="BN8" s="71">
        <v>34.6</v>
      </c>
      <c r="BO8" s="71">
        <v>37.6</v>
      </c>
      <c r="BP8" s="68">
        <v>26.4</v>
      </c>
      <c r="BQ8" s="72">
        <v>-104</v>
      </c>
      <c r="BR8" s="72">
        <v>-2137</v>
      </c>
      <c r="BS8" s="72">
        <v>-1636</v>
      </c>
      <c r="BT8" s="73">
        <v>-1623</v>
      </c>
      <c r="BU8" s="73">
        <v>-780</v>
      </c>
      <c r="BV8" s="72">
        <v>6777</v>
      </c>
      <c r="BW8" s="72">
        <v>7496</v>
      </c>
      <c r="BX8" s="72">
        <v>6967</v>
      </c>
      <c r="BY8" s="72">
        <v>7138</v>
      </c>
      <c r="BZ8" s="72">
        <v>8131</v>
      </c>
      <c r="CA8" s="70">
        <v>15069</v>
      </c>
      <c r="CB8" s="71" t="s">
        <v>129</v>
      </c>
      <c r="CC8" s="71" t="s">
        <v>129</v>
      </c>
      <c r="CD8" s="71" t="s">
        <v>129</v>
      </c>
      <c r="CE8" s="71" t="s">
        <v>129</v>
      </c>
      <c r="CF8" s="71" t="s">
        <v>129</v>
      </c>
      <c r="CG8" s="71" t="s">
        <v>129</v>
      </c>
      <c r="CH8" s="71" t="s">
        <v>129</v>
      </c>
      <c r="CI8" s="71" t="s">
        <v>129</v>
      </c>
      <c r="CJ8" s="71" t="s">
        <v>129</v>
      </c>
      <c r="CK8" s="71" t="s">
        <v>129</v>
      </c>
      <c r="CL8" s="68" t="s">
        <v>129</v>
      </c>
      <c r="CM8" s="70" t="s">
        <v>129</v>
      </c>
      <c r="CN8" s="70">
        <v>75000</v>
      </c>
      <c r="CO8" s="71" t="s">
        <v>129</v>
      </c>
      <c r="CP8" s="71" t="s">
        <v>129</v>
      </c>
      <c r="CQ8" s="71" t="s">
        <v>129</v>
      </c>
      <c r="CR8" s="71" t="s">
        <v>129</v>
      </c>
      <c r="CS8" s="71" t="s">
        <v>129</v>
      </c>
      <c r="CT8" s="71" t="s">
        <v>129</v>
      </c>
      <c r="CU8" s="71" t="s">
        <v>129</v>
      </c>
      <c r="CV8" s="71" t="s">
        <v>129</v>
      </c>
      <c r="CW8" s="71" t="s">
        <v>129</v>
      </c>
      <c r="CX8" s="71" t="s">
        <v>129</v>
      </c>
      <c r="CY8" s="68" t="s">
        <v>129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84.4</v>
      </c>
      <c r="DF8" s="71">
        <v>78.400000000000006</v>
      </c>
      <c r="DG8" s="71">
        <v>70.5</v>
      </c>
      <c r="DH8" s="71">
        <v>59.2</v>
      </c>
      <c r="DI8" s="71">
        <v>62.4</v>
      </c>
      <c r="DJ8" s="68">
        <v>120.3</v>
      </c>
      <c r="DK8" s="71">
        <v>44.1</v>
      </c>
      <c r="DL8" s="71">
        <v>32.9</v>
      </c>
      <c r="DM8" s="71">
        <v>34.799999999999997</v>
      </c>
      <c r="DN8" s="71">
        <v>32.299999999999997</v>
      </c>
      <c r="DO8" s="71">
        <v>32.9</v>
      </c>
      <c r="DP8" s="71">
        <v>252.6</v>
      </c>
      <c r="DQ8" s="71">
        <v>252.8</v>
      </c>
      <c r="DR8" s="71">
        <v>269</v>
      </c>
      <c r="DS8" s="71">
        <v>276.60000000000002</v>
      </c>
      <c r="DT8" s="71">
        <v>274.8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138</v>
      </c>
      <c r="C10" s="78" t="s">
        <v>139</v>
      </c>
      <c r="D10" s="78" t="s">
        <v>140</v>
      </c>
      <c r="E10" s="78" t="s">
        <v>141</v>
      </c>
      <c r="F10" s="78" t="s">
        <v>142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2019-01-23T05:01:42Z</cp:lastPrinted>
  <dcterms:created xsi:type="dcterms:W3CDTF">2018-12-07T10:36:16Z</dcterms:created>
  <dcterms:modified xsi:type="dcterms:W3CDTF">2019-01-24T00:59:54Z</dcterms:modified>
  <cp:category/>
</cp:coreProperties>
</file>