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DytoZSDL9lkP9JK18g7c7bA5MU+b7MTqWagvv6gBvxtYgm4XjTkP6LuSV3qdWIKjpuUMfjEnvBXaWl6ifjG5Tg==" workbookSaltValue="dysP/HkCVKxMaFK51oSQ5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HJ30" i="4"/>
  <c r="IT76" i="4"/>
  <c r="CS51" i="4"/>
  <c r="CS30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HP76" i="4"/>
  <c r="BG51" i="4"/>
  <c r="FX30" i="4"/>
  <c r="BG30" i="4"/>
  <c r="AV76" i="4"/>
  <c r="KO51" i="4"/>
  <c r="LE76" i="4"/>
  <c r="FX51" i="4"/>
  <c r="KO30" i="4"/>
  <c r="KP76" i="4"/>
  <c r="HA76" i="4"/>
  <c r="AN51" i="4"/>
  <c r="FE30" i="4"/>
  <c r="AN30" i="4"/>
  <c r="AG76" i="4"/>
  <c r="JV51" i="4"/>
  <c r="FE51" i="4"/>
  <c r="JV30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<sst xmlns="http://schemas.openxmlformats.org/spreadsheetml/2006/main" count="278" uniqueCount="140">
  <si>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</si>
  <si>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</si>
  <si>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</si>
  <si>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</si>
  <si>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</si>
  <si>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</si>
  <si>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</si>
  <si>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</si>
  <si>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</si>
  <si>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</si>
  <si>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</si>
  <si>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</si>
  <si>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</si>
  <si>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</si>
  <si>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</si>
  <si>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</si>
  <si>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</si>
  <si>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</si>
  <si>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</si>
  <si>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</si>
  <si>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</si>
  <si>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</si>
  <si>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</si>
  <si>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</si>
  <si>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</si>
  <si>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</si>
  <si>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</si>
  <si>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</si>
  <si>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</si>
  <si>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</si>
  <si>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</si>
  <si>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</si>
  <si>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</si>
  <si>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</si>
  <si>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</si>
  <si>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</si>
  <si>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</si>
  <si>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</si>
  <si>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</si>
  <si>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</si>
  <si>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</si>
  <si>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</si>
  <si>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</si>
  <si>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</si>
  <si>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</si>
  <si>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</si>
  <si>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</si>
  <si>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</si>
  <si>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</si>
  <si>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</si>
  <si>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</si>
  <si>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</si>
  <si>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</si>
  <si>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</si>
  <si>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</si>
  <si>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</si>
  <si>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</si>
  <si>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</si>
  <si>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</si>
  <si>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</si>
  <si>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</si>
  <si>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</si>
  <si>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</si>
  <si>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</si>
  <si>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</si>
  <si>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</si>
  <si>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</si>
  <si>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</si>
  <si>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</si>
  <si>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</si>
  <si>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</si>
  <si>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</si>
  <si>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</si>
  <si>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</si>
  <si>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</si>
  <si>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</si>
  <si>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</si>
  <si>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</si>
  <si>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</si>
  <si>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</si>
  <si>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</si>
  <si>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</si>
  <si>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</si>
  <si>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</si>
  <si>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</si>
  <si>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</si>
  <si>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</si>
  <si>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</si>
  <si>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</si>
  <si>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</si>
  <si>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</si>
  <si>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</si>
  <si>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</si>
  <si>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</si>
  <si>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</si>
  <si>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</si>
  <si>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</si>
  <si>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</si>
  <si>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</si>
  <si>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</si>
  <si>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</si>
  <si>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</si>
  <si>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</si>
  <si>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</si>
  <si>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</si>
  <si>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</si>
  <si>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当該値(N)</t>
    <phoneticPr fontId="5"/>
  </si>
  <si>
    <t>当該値(N-1)</t>
    <phoneticPr fontId="5"/>
  </si>
  <si>
    <t>当該値(N-3)</t>
    <phoneticPr fontId="5"/>
  </si>
  <si>
    <t>当該値(N)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</si>
  <si>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</si>
  <si>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</si>
  <si>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</si>
  <si>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</si>
  <si>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</si>
  <si>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</si>
  <si>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</si>
  <si>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</si>
  <si>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愛媛県　八幡浜市</t>
  </si>
  <si>
    <t>新町角駐車場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</si>
  <si>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</si>
  <si>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</si>
  <si>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</si>
  <si>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</si>
  <si>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</si>
  <si>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</si>
  <si>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</si>
  <si>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</si>
  <si>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</si>
  <si>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</si>
  <si>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</si>
  <si>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</si>
  <si>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</si>
  <si>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</si>
  <si>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</si>
  <si>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</si>
  <si>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①収益的周知比率
②他会計補助金比率
　平成26年度より既発債の元金償還が開始され、比率は減少傾向にある。また、平成29年度は他会計から繰り入れを行った。
④売上高GOP比率
⑤EBITDA
　売上高ＧＯＰ比率は、類似施設平均値を上回っていることから、収益性は高く、数値も安定している。
　ＥＢＩＴＤＡが類似施設平均値を下回っているのは、収容台数が9台と小規模な駐車場であり、利益が少ないことが原因として挙げられる。</t>
    <phoneticPr fontId="5"/>
  </si>
  <si>
    <t xml:space="preserve">⑧設備投資見込額
　平面駐車場であり、大きな改修等新たな設備投資は見込んでいない。
⑩企業債残高対料金収入比率
　平均値を大きく上回っているが、駐車場新設の際の借入であり、新たな借入もない。
</t>
    <phoneticPr fontId="5"/>
  </si>
  <si>
    <t xml:space="preserve">⑪稼働率
　市営駐車場の中で最も稼働率が高く、類似施設平均を上回っている。市内中心部に位置しているため、買い物客を含め幅広く活用されている。
</t>
    <phoneticPr fontId="5"/>
  </si>
  <si>
    <t>　既発債償還金の支出により、収益的収支比率は100％以下となっているが、稼働率も高く利用者数も多い。営業に関する収益性を表す指標である売上高ＧＯＰ比率も平均以上を維持している。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</si>
</sst>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71.2</c:v>
                </c:pt>
                <c:pt idx="1">
                  <c:v>63.7</c:v>
                </c:pt>
                <c:pt idx="2">
                  <c:v>77.099999999999994</c:v>
                </c:pt>
                <c:pt idx="3">
                  <c:v>50.2</c:v>
                </c:pt>
                <c:pt idx="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2-45B4-A56A-34518D715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563968"/>
        <c:axId val="54565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419.4</c:v>
                </c:pt>
                <c:pt idx="1">
                  <c:v>371</c:v>
                </c:pt>
                <c:pt idx="2">
                  <c:v>509.2</c:v>
                </c:pt>
                <c:pt idx="3">
                  <c:v>378.1</c:v>
                </c:pt>
                <c:pt idx="4">
                  <c:v>756.6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F2-45B4-A56A-34518D715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63968"/>
        <c:axId val="54565888"/>
      </c:lineChart>
      <c:catAx>
        <c:axId val="545639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4565888"/>
        <c:crosses val="autoZero"/>
        <c:auto val="1"/>
        <c:lblAlgn val="ctr"/>
        <c:lblOffset val="100"/>
        <c:noMultiLvlLbl val="1"/>
      </c:catAx>
      <c:valAx>
        <c:axId val="54565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4563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1173</c:v>
                </c:pt>
                <c:pt idx="1">
                  <c:v>1192.3</c:v>
                </c:pt>
                <c:pt idx="2">
                  <c:v>973.2</c:v>
                </c:pt>
                <c:pt idx="3">
                  <c:v>1149.4000000000001</c:v>
                </c:pt>
                <c:pt idx="4">
                  <c:v>942.3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E0-49F4-AC57-322A601DB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74368"/>
        <c:axId val="97676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59.2</c:v>
                </c:pt>
                <c:pt idx="2">
                  <c:v>62.4</c:v>
                </c:pt>
                <c:pt idx="3">
                  <c:v>83.1</c:v>
                </c:pt>
                <c:pt idx="4">
                  <c:v>54.7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E0-49F4-AC57-322A601DB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74368"/>
        <c:axId val="97676288"/>
      </c:lineChart>
      <c:catAx>
        <c:axId val="976743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7676288"/>
        <c:crosses val="autoZero"/>
        <c:auto val="1"/>
        <c:lblAlgn val="ctr"/>
        <c:lblOffset val="100"/>
        <c:noMultiLvlLbl val="1"/>
      </c:catAx>
      <c:valAx>
        <c:axId val="97676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6743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55-4C24-AFFB-89A61F93D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92768"/>
        <c:axId val="97794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55-4C24-AFFB-89A61F93D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92768"/>
        <c:axId val="97794688"/>
      </c:lineChart>
      <c:catAx>
        <c:axId val="977927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7794688"/>
        <c:crosses val="autoZero"/>
        <c:auto val="1"/>
        <c:lblAlgn val="ctr"/>
        <c:lblOffset val="100"/>
        <c:noMultiLvlLbl val="1"/>
      </c:catAx>
      <c:valAx>
        <c:axId val="97794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792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2E-43AD-8DE0-6E369DBAB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34880"/>
        <c:axId val="97845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2E-43AD-8DE0-6E369DBAB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34880"/>
        <c:axId val="97845248"/>
      </c:lineChart>
      <c:catAx>
        <c:axId val="97834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7845248"/>
        <c:crosses val="autoZero"/>
        <c:auto val="1"/>
        <c:lblAlgn val="ctr"/>
        <c:lblOffset val="100"/>
        <c:noMultiLvlLbl val="1"/>
      </c:catAx>
      <c:valAx>
        <c:axId val="97845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834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690.6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B5-4C15-8042-573261E20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79936"/>
        <c:axId val="9789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3.2</c:v>
                </c:pt>
                <c:pt idx="1">
                  <c:v>2.9</c:v>
                </c:pt>
                <c:pt idx="2">
                  <c:v>6</c:v>
                </c:pt>
                <c:pt idx="3">
                  <c:v>3.8</c:v>
                </c:pt>
                <c:pt idx="4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B5-4C15-8042-573261E20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79936"/>
        <c:axId val="97890304"/>
      </c:lineChart>
      <c:catAx>
        <c:axId val="978799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7890304"/>
        <c:crosses val="autoZero"/>
        <c:auto val="1"/>
        <c:lblAlgn val="ctr"/>
        <c:lblOffset val="100"/>
        <c:noMultiLvlLbl val="1"/>
      </c:catAx>
      <c:valAx>
        <c:axId val="9789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879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F6-491B-B10F-2FA4FBFDA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10144"/>
        <c:axId val="9793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22</c:v>
                </c:pt>
                <c:pt idx="1">
                  <c:v>16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F6-491B-B10F-2FA4FBFDA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10144"/>
        <c:axId val="97936896"/>
      </c:lineChart>
      <c:catAx>
        <c:axId val="97910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7936896"/>
        <c:crosses val="autoZero"/>
        <c:auto val="1"/>
        <c:lblAlgn val="ctr"/>
        <c:lblOffset val="100"/>
        <c:noMultiLvlLbl val="1"/>
      </c:catAx>
      <c:valAx>
        <c:axId val="9793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7910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500</c:v>
                </c:pt>
                <c:pt idx="1">
                  <c:v>477.8</c:v>
                </c:pt>
                <c:pt idx="2">
                  <c:v>500</c:v>
                </c:pt>
                <c:pt idx="3">
                  <c:v>466.7</c:v>
                </c:pt>
                <c:pt idx="4">
                  <c:v>888.9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98-4513-9DBA-FA9A7C066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67104"/>
        <c:axId val="98043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269</c:v>
                </c:pt>
                <c:pt idx="1">
                  <c:v>276.60000000000002</c:v>
                </c:pt>
                <c:pt idx="2">
                  <c:v>274.8</c:v>
                </c:pt>
                <c:pt idx="3">
                  <c:v>275.5</c:v>
                </c:pt>
                <c:pt idx="4">
                  <c:v>289.2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98-4513-9DBA-FA9A7C066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67104"/>
        <c:axId val="98043008"/>
      </c:lineChart>
      <c:catAx>
        <c:axId val="979671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8043008"/>
        <c:crosses val="autoZero"/>
        <c:auto val="1"/>
        <c:lblAlgn val="ctr"/>
        <c:lblOffset val="100"/>
        <c:noMultiLvlLbl val="1"/>
      </c:catAx>
      <c:valAx>
        <c:axId val="98043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967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79.2</c:v>
                </c:pt>
                <c:pt idx="1">
                  <c:v>76.7</c:v>
                </c:pt>
                <c:pt idx="2">
                  <c:v>78.900000000000006</c:v>
                </c:pt>
                <c:pt idx="3">
                  <c:v>65.8</c:v>
                </c:pt>
                <c:pt idx="4">
                  <c:v>70.3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30-45D8-BFA6-7A2ABF835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85504"/>
        <c:axId val="98095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34.6</c:v>
                </c:pt>
                <c:pt idx="2">
                  <c:v>37.6</c:v>
                </c:pt>
                <c:pt idx="3">
                  <c:v>30.2</c:v>
                </c:pt>
                <c:pt idx="4">
                  <c:v>33.9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30-45D8-BFA6-7A2ABF835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85504"/>
        <c:axId val="98095872"/>
      </c:lineChart>
      <c:catAx>
        <c:axId val="980855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8095872"/>
        <c:crosses val="autoZero"/>
        <c:auto val="1"/>
        <c:lblAlgn val="ctr"/>
        <c:lblOffset val="100"/>
        <c:noMultiLvlLbl val="1"/>
      </c:catAx>
      <c:valAx>
        <c:axId val="98095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80855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1870</c:v>
                </c:pt>
                <c:pt idx="1">
                  <c:v>1621</c:v>
                </c:pt>
                <c:pt idx="2">
                  <c:v>1836</c:v>
                </c:pt>
                <c:pt idx="3">
                  <c:v>1150</c:v>
                </c:pt>
                <c:pt idx="4">
                  <c:v>1305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66-411E-83B4-E8E358F83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38368"/>
        <c:axId val="9814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6967</c:v>
                </c:pt>
                <c:pt idx="1">
                  <c:v>7138</c:v>
                </c:pt>
                <c:pt idx="2">
                  <c:v>8131</c:v>
                </c:pt>
                <c:pt idx="3">
                  <c:v>8076</c:v>
                </c:pt>
                <c:pt idx="4">
                  <c:v>8265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66-411E-83B4-E8E358F83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38368"/>
        <c:axId val="98144640"/>
      </c:lineChart>
      <c:catAx>
        <c:axId val="981383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8144640"/>
        <c:crosses val="autoZero"/>
        <c:auto val="1"/>
        <c:lblAlgn val="ctr"/>
        <c:lblOffset val="100"/>
        <c:noMultiLvlLbl val="1"/>
      </c:catAx>
      <c:valAx>
        <c:axId val="9814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81383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LR43" zoomScaleNormal="10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愛媛県八幡浜市　新町角駐車場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商業施設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179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126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9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9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120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136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71.2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63.7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77.099999999999994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50.2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55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690.6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500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477.8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500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466.7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888.9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419.4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371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509.2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378.1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756.6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3.2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2.9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6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3.8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269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276.60000000000002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274.8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275.5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289.2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137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138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14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79.2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76.7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78.900000000000006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65.8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70.3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1870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1621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1836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1150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1305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22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16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21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17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38.200000000000003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34.6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37.6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30.2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33.9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6967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7138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8131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8076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8265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139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61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1173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1192.3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973.2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1149.4000000000001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942.3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70.5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59.2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62.4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83.1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54.7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RgYYJXgznn+YJBnrxpeaj1zGb3bj9fXiuZlKC+McUU2jybnpWqrc2z2XUpntEWQUvvevwfU4FI2Xb93FgsdIDA==" saltValue="+jM+NmiacyHop1v6viS7uQ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90</v>
      </c>
      <c r="AK5" s="59" t="s">
        <v>91</v>
      </c>
      <c r="AL5" s="59" t="s">
        <v>101</v>
      </c>
      <c r="AM5" s="59" t="s">
        <v>102</v>
      </c>
      <c r="AN5" s="59" t="s">
        <v>103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90</v>
      </c>
      <c r="AV5" s="59" t="s">
        <v>91</v>
      </c>
      <c r="AW5" s="59" t="s">
        <v>104</v>
      </c>
      <c r="AX5" s="59" t="s">
        <v>93</v>
      </c>
      <c r="AY5" s="59" t="s">
        <v>94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90</v>
      </c>
      <c r="BG5" s="59" t="s">
        <v>91</v>
      </c>
      <c r="BH5" s="59" t="s">
        <v>104</v>
      </c>
      <c r="BI5" s="59" t="s">
        <v>105</v>
      </c>
      <c r="BJ5" s="59" t="s">
        <v>106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90</v>
      </c>
      <c r="BR5" s="59" t="s">
        <v>91</v>
      </c>
      <c r="BS5" s="59" t="s">
        <v>92</v>
      </c>
      <c r="BT5" s="59" t="s">
        <v>107</v>
      </c>
      <c r="BU5" s="59" t="s">
        <v>103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90</v>
      </c>
      <c r="CC5" s="59" t="s">
        <v>91</v>
      </c>
      <c r="CD5" s="59" t="s">
        <v>92</v>
      </c>
      <c r="CE5" s="59" t="s">
        <v>93</v>
      </c>
      <c r="CF5" s="59" t="s">
        <v>94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90</v>
      </c>
      <c r="CP5" s="59" t="s">
        <v>108</v>
      </c>
      <c r="CQ5" s="59" t="s">
        <v>92</v>
      </c>
      <c r="CR5" s="59" t="s">
        <v>102</v>
      </c>
      <c r="CS5" s="59" t="s">
        <v>109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90</v>
      </c>
      <c r="DA5" s="59" t="s">
        <v>108</v>
      </c>
      <c r="DB5" s="59" t="s">
        <v>104</v>
      </c>
      <c r="DC5" s="59" t="s">
        <v>107</v>
      </c>
      <c r="DD5" s="59" t="s">
        <v>103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90</v>
      </c>
      <c r="DL5" s="59" t="s">
        <v>110</v>
      </c>
      <c r="DM5" s="59" t="s">
        <v>92</v>
      </c>
      <c r="DN5" s="59" t="s">
        <v>107</v>
      </c>
      <c r="DO5" s="59" t="s">
        <v>106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111</v>
      </c>
      <c r="B6" s="60">
        <f>B8</f>
        <v>2019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8</v>
      </c>
      <c r="H6" s="60" t="str">
        <f>SUBSTITUTE(H8,"　","")</f>
        <v>愛媛県八幡浜市</v>
      </c>
      <c r="I6" s="60" t="str">
        <f t="shared" si="1"/>
        <v>新町角駐車場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9</v>
      </c>
      <c r="S6" s="62" t="str">
        <f t="shared" si="1"/>
        <v>商業施設</v>
      </c>
      <c r="T6" s="62" t="str">
        <f t="shared" si="1"/>
        <v>無</v>
      </c>
      <c r="U6" s="63">
        <f t="shared" si="1"/>
        <v>179</v>
      </c>
      <c r="V6" s="63">
        <f t="shared" si="1"/>
        <v>9</v>
      </c>
      <c r="W6" s="63">
        <f t="shared" si="1"/>
        <v>120</v>
      </c>
      <c r="X6" s="62" t="str">
        <f t="shared" si="1"/>
        <v>代行制</v>
      </c>
      <c r="Y6" s="64">
        <f>IF(Y8="-",NA(),Y8)</f>
        <v>71.2</v>
      </c>
      <c r="Z6" s="64">
        <f t="shared" ref="Z6:AH6" si="2">IF(Z8="-",NA(),Z8)</f>
        <v>63.7</v>
      </c>
      <c r="AA6" s="64">
        <f t="shared" si="2"/>
        <v>77.099999999999994</v>
      </c>
      <c r="AB6" s="64">
        <f t="shared" si="2"/>
        <v>50.2</v>
      </c>
      <c r="AC6" s="64">
        <f t="shared" si="2"/>
        <v>55</v>
      </c>
      <c r="AD6" s="64">
        <f t="shared" si="2"/>
        <v>419.4</v>
      </c>
      <c r="AE6" s="64">
        <f t="shared" si="2"/>
        <v>371</v>
      </c>
      <c r="AF6" s="64">
        <f t="shared" si="2"/>
        <v>509.2</v>
      </c>
      <c r="AG6" s="64">
        <f t="shared" si="2"/>
        <v>378.1</v>
      </c>
      <c r="AH6" s="64">
        <f t="shared" si="2"/>
        <v>756.6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690.6</v>
      </c>
      <c r="AM6" s="64">
        <f t="shared" si="3"/>
        <v>0</v>
      </c>
      <c r="AN6" s="64">
        <f t="shared" si="3"/>
        <v>0</v>
      </c>
      <c r="AO6" s="64">
        <f t="shared" si="3"/>
        <v>3.2</v>
      </c>
      <c r="AP6" s="64">
        <f t="shared" si="3"/>
        <v>2.9</v>
      </c>
      <c r="AQ6" s="64">
        <f t="shared" si="3"/>
        <v>6</v>
      </c>
      <c r="AR6" s="64">
        <f t="shared" si="3"/>
        <v>3.8</v>
      </c>
      <c r="AS6" s="64">
        <f t="shared" si="3"/>
        <v>2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14</v>
      </c>
      <c r="AX6" s="65">
        <f t="shared" si="4"/>
        <v>0</v>
      </c>
      <c r="AY6" s="65">
        <f t="shared" si="4"/>
        <v>0</v>
      </c>
      <c r="AZ6" s="65">
        <f t="shared" si="4"/>
        <v>22</v>
      </c>
      <c r="BA6" s="65">
        <f t="shared" si="4"/>
        <v>16</v>
      </c>
      <c r="BB6" s="65">
        <f t="shared" si="4"/>
        <v>21</v>
      </c>
      <c r="BC6" s="65">
        <f t="shared" si="4"/>
        <v>17</v>
      </c>
      <c r="BD6" s="65">
        <f t="shared" si="4"/>
        <v>15</v>
      </c>
      <c r="BE6" s="63" t="str">
        <f>IF(BE8="-","",IF(BE8="-","【-】","【"&amp;SUBSTITUTE(TEXT(BE8,"#,##0"),"-","△")&amp;"】"))</f>
        <v>【17】</v>
      </c>
      <c r="BF6" s="64">
        <f>IF(BF8="-",NA(),BF8)</f>
        <v>79.2</v>
      </c>
      <c r="BG6" s="64">
        <f t="shared" ref="BG6:BO6" si="5">IF(BG8="-",NA(),BG8)</f>
        <v>76.7</v>
      </c>
      <c r="BH6" s="64">
        <f t="shared" si="5"/>
        <v>78.900000000000006</v>
      </c>
      <c r="BI6" s="64">
        <f t="shared" si="5"/>
        <v>65.8</v>
      </c>
      <c r="BJ6" s="64">
        <f t="shared" si="5"/>
        <v>70.3</v>
      </c>
      <c r="BK6" s="64">
        <f t="shared" si="5"/>
        <v>38.200000000000003</v>
      </c>
      <c r="BL6" s="64">
        <f t="shared" si="5"/>
        <v>34.6</v>
      </c>
      <c r="BM6" s="64">
        <f t="shared" si="5"/>
        <v>37.6</v>
      </c>
      <c r="BN6" s="64">
        <f t="shared" si="5"/>
        <v>30.2</v>
      </c>
      <c r="BO6" s="64">
        <f t="shared" si="5"/>
        <v>33.9</v>
      </c>
      <c r="BP6" s="61" t="str">
        <f>IF(BP8="-","",IF(BP8="-","【-】","【"&amp;SUBSTITUTE(TEXT(BP8,"#,##0.0"),"-","△")&amp;"】"))</f>
        <v>【20.8】</v>
      </c>
      <c r="BQ6" s="65">
        <f>IF(BQ8="-",NA(),BQ8)</f>
        <v>1870</v>
      </c>
      <c r="BR6" s="65">
        <f t="shared" ref="BR6:BZ6" si="6">IF(BR8="-",NA(),BR8)</f>
        <v>1621</v>
      </c>
      <c r="BS6" s="65">
        <f t="shared" si="6"/>
        <v>1836</v>
      </c>
      <c r="BT6" s="65">
        <f t="shared" si="6"/>
        <v>1150</v>
      </c>
      <c r="BU6" s="65">
        <f t="shared" si="6"/>
        <v>1305</v>
      </c>
      <c r="BV6" s="65">
        <f t="shared" si="6"/>
        <v>6967</v>
      </c>
      <c r="BW6" s="65">
        <f t="shared" si="6"/>
        <v>7138</v>
      </c>
      <c r="BX6" s="65">
        <f t="shared" si="6"/>
        <v>8131</v>
      </c>
      <c r="BY6" s="65">
        <f t="shared" si="6"/>
        <v>8076</v>
      </c>
      <c r="BZ6" s="65">
        <f t="shared" si="6"/>
        <v>8265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112</v>
      </c>
      <c r="CM6" s="63">
        <f t="shared" ref="CM6:CN6" si="7">CM8</f>
        <v>61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113</v>
      </c>
      <c r="CZ6" s="64">
        <f>IF(CZ8="-",NA(),CZ8)</f>
        <v>1173</v>
      </c>
      <c r="DA6" s="64">
        <f t="shared" ref="DA6:DI6" si="8">IF(DA8="-",NA(),DA8)</f>
        <v>1192.3</v>
      </c>
      <c r="DB6" s="64">
        <f t="shared" si="8"/>
        <v>973.2</v>
      </c>
      <c r="DC6" s="64">
        <f t="shared" si="8"/>
        <v>1149.4000000000001</v>
      </c>
      <c r="DD6" s="64">
        <f t="shared" si="8"/>
        <v>942.3</v>
      </c>
      <c r="DE6" s="64">
        <f t="shared" si="8"/>
        <v>70.5</v>
      </c>
      <c r="DF6" s="64">
        <f t="shared" si="8"/>
        <v>59.2</v>
      </c>
      <c r="DG6" s="64">
        <f t="shared" si="8"/>
        <v>62.4</v>
      </c>
      <c r="DH6" s="64">
        <f t="shared" si="8"/>
        <v>83.1</v>
      </c>
      <c r="DI6" s="64">
        <f t="shared" si="8"/>
        <v>54.7</v>
      </c>
      <c r="DJ6" s="61" t="str">
        <f>IF(DJ8="-","",IF(DJ8="-","【-】","【"&amp;SUBSTITUTE(TEXT(DJ8,"#,##0.0"),"-","△")&amp;"】"))</f>
        <v>【425.4】</v>
      </c>
      <c r="DK6" s="64">
        <f>IF(DK8="-",NA(),DK8)</f>
        <v>500</v>
      </c>
      <c r="DL6" s="64">
        <f t="shared" ref="DL6:DT6" si="9">IF(DL8="-",NA(),DL8)</f>
        <v>477.8</v>
      </c>
      <c r="DM6" s="64">
        <f t="shared" si="9"/>
        <v>500</v>
      </c>
      <c r="DN6" s="64">
        <f t="shared" si="9"/>
        <v>466.7</v>
      </c>
      <c r="DO6" s="64">
        <f t="shared" si="9"/>
        <v>888.9</v>
      </c>
      <c r="DP6" s="64">
        <f t="shared" si="9"/>
        <v>269</v>
      </c>
      <c r="DQ6" s="64">
        <f t="shared" si="9"/>
        <v>276.60000000000002</v>
      </c>
      <c r="DR6" s="64">
        <f t="shared" si="9"/>
        <v>274.8</v>
      </c>
      <c r="DS6" s="64">
        <f t="shared" si="9"/>
        <v>275.5</v>
      </c>
      <c r="DT6" s="64">
        <f t="shared" si="9"/>
        <v>289.2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114</v>
      </c>
      <c r="B7" s="60">
        <f t="shared" ref="B7:X7" si="10">B8</f>
        <v>2019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8</v>
      </c>
      <c r="H7" s="60" t="str">
        <f t="shared" si="10"/>
        <v>愛媛県　八幡浜市</v>
      </c>
      <c r="I7" s="60" t="str">
        <f t="shared" si="10"/>
        <v>新町角駐車場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9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179</v>
      </c>
      <c r="V7" s="63">
        <f t="shared" si="10"/>
        <v>9</v>
      </c>
      <c r="W7" s="63">
        <f t="shared" si="10"/>
        <v>120</v>
      </c>
      <c r="X7" s="62" t="str">
        <f t="shared" si="10"/>
        <v>代行制</v>
      </c>
      <c r="Y7" s="64">
        <f>Y8</f>
        <v>71.2</v>
      </c>
      <c r="Z7" s="64">
        <f t="shared" ref="Z7:AH7" si="11">Z8</f>
        <v>63.7</v>
      </c>
      <c r="AA7" s="64">
        <f t="shared" si="11"/>
        <v>77.099999999999994</v>
      </c>
      <c r="AB7" s="64">
        <f t="shared" si="11"/>
        <v>50.2</v>
      </c>
      <c r="AC7" s="64">
        <f t="shared" si="11"/>
        <v>55</v>
      </c>
      <c r="AD7" s="64">
        <f t="shared" si="11"/>
        <v>419.4</v>
      </c>
      <c r="AE7" s="64">
        <f t="shared" si="11"/>
        <v>371</v>
      </c>
      <c r="AF7" s="64">
        <f t="shared" si="11"/>
        <v>509.2</v>
      </c>
      <c r="AG7" s="64">
        <f t="shared" si="11"/>
        <v>378.1</v>
      </c>
      <c r="AH7" s="64">
        <f t="shared" si="11"/>
        <v>756.6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690.6</v>
      </c>
      <c r="AM7" s="64">
        <f t="shared" si="12"/>
        <v>0</v>
      </c>
      <c r="AN7" s="64">
        <f t="shared" si="12"/>
        <v>0</v>
      </c>
      <c r="AO7" s="64">
        <f t="shared" si="12"/>
        <v>3.2</v>
      </c>
      <c r="AP7" s="64">
        <f t="shared" si="12"/>
        <v>2.9</v>
      </c>
      <c r="AQ7" s="64">
        <f t="shared" si="12"/>
        <v>6</v>
      </c>
      <c r="AR7" s="64">
        <f t="shared" si="12"/>
        <v>3.8</v>
      </c>
      <c r="AS7" s="64">
        <f t="shared" si="12"/>
        <v>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14</v>
      </c>
      <c r="AX7" s="65">
        <f t="shared" si="13"/>
        <v>0</v>
      </c>
      <c r="AY7" s="65">
        <f t="shared" si="13"/>
        <v>0</v>
      </c>
      <c r="AZ7" s="65">
        <f t="shared" si="13"/>
        <v>22</v>
      </c>
      <c r="BA7" s="65">
        <f t="shared" si="13"/>
        <v>16</v>
      </c>
      <c r="BB7" s="65">
        <f t="shared" si="13"/>
        <v>21</v>
      </c>
      <c r="BC7" s="65">
        <f t="shared" si="13"/>
        <v>17</v>
      </c>
      <c r="BD7" s="65">
        <f t="shared" si="13"/>
        <v>15</v>
      </c>
      <c r="BE7" s="63"/>
      <c r="BF7" s="64">
        <f>BF8</f>
        <v>79.2</v>
      </c>
      <c r="BG7" s="64">
        <f t="shared" ref="BG7:BO7" si="14">BG8</f>
        <v>76.7</v>
      </c>
      <c r="BH7" s="64">
        <f t="shared" si="14"/>
        <v>78.900000000000006</v>
      </c>
      <c r="BI7" s="64">
        <f t="shared" si="14"/>
        <v>65.8</v>
      </c>
      <c r="BJ7" s="64">
        <f t="shared" si="14"/>
        <v>70.3</v>
      </c>
      <c r="BK7" s="64">
        <f t="shared" si="14"/>
        <v>38.200000000000003</v>
      </c>
      <c r="BL7" s="64">
        <f t="shared" si="14"/>
        <v>34.6</v>
      </c>
      <c r="BM7" s="64">
        <f t="shared" si="14"/>
        <v>37.6</v>
      </c>
      <c r="BN7" s="64">
        <f t="shared" si="14"/>
        <v>30.2</v>
      </c>
      <c r="BO7" s="64">
        <f t="shared" si="14"/>
        <v>33.9</v>
      </c>
      <c r="BP7" s="61"/>
      <c r="BQ7" s="65">
        <f>BQ8</f>
        <v>1870</v>
      </c>
      <c r="BR7" s="65">
        <f t="shared" ref="BR7:BZ7" si="15">BR8</f>
        <v>1621</v>
      </c>
      <c r="BS7" s="65">
        <f t="shared" si="15"/>
        <v>1836</v>
      </c>
      <c r="BT7" s="65">
        <f t="shared" si="15"/>
        <v>1150</v>
      </c>
      <c r="BU7" s="65">
        <f t="shared" si="15"/>
        <v>1305</v>
      </c>
      <c r="BV7" s="65">
        <f t="shared" si="15"/>
        <v>6967</v>
      </c>
      <c r="BW7" s="65">
        <f t="shared" si="15"/>
        <v>7138</v>
      </c>
      <c r="BX7" s="65">
        <f t="shared" si="15"/>
        <v>8131</v>
      </c>
      <c r="BY7" s="65">
        <f t="shared" si="15"/>
        <v>8076</v>
      </c>
      <c r="BZ7" s="65">
        <f t="shared" si="15"/>
        <v>8265</v>
      </c>
      <c r="CA7" s="63"/>
      <c r="CB7" s="64" t="s">
        <v>115</v>
      </c>
      <c r="CC7" s="64" t="s">
        <v>115</v>
      </c>
      <c r="CD7" s="64" t="s">
        <v>115</v>
      </c>
      <c r="CE7" s="64" t="s">
        <v>115</v>
      </c>
      <c r="CF7" s="64" t="s">
        <v>115</v>
      </c>
      <c r="CG7" s="64" t="s">
        <v>115</v>
      </c>
      <c r="CH7" s="64" t="s">
        <v>115</v>
      </c>
      <c r="CI7" s="64" t="s">
        <v>115</v>
      </c>
      <c r="CJ7" s="64" t="s">
        <v>115</v>
      </c>
      <c r="CK7" s="64" t="s">
        <v>116</v>
      </c>
      <c r="CL7" s="61"/>
      <c r="CM7" s="63">
        <f>CM8</f>
        <v>61</v>
      </c>
      <c r="CN7" s="63">
        <f>CN8</f>
        <v>0</v>
      </c>
      <c r="CO7" s="64" t="s">
        <v>115</v>
      </c>
      <c r="CP7" s="64" t="s">
        <v>115</v>
      </c>
      <c r="CQ7" s="64" t="s">
        <v>115</v>
      </c>
      <c r="CR7" s="64" t="s">
        <v>115</v>
      </c>
      <c r="CS7" s="64" t="s">
        <v>115</v>
      </c>
      <c r="CT7" s="64" t="s">
        <v>115</v>
      </c>
      <c r="CU7" s="64" t="s">
        <v>115</v>
      </c>
      <c r="CV7" s="64" t="s">
        <v>115</v>
      </c>
      <c r="CW7" s="64" t="s">
        <v>115</v>
      </c>
      <c r="CX7" s="64" t="s">
        <v>117</v>
      </c>
      <c r="CY7" s="61"/>
      <c r="CZ7" s="64">
        <f>CZ8</f>
        <v>1173</v>
      </c>
      <c r="DA7" s="64">
        <f t="shared" ref="DA7:DI7" si="16">DA8</f>
        <v>1192.3</v>
      </c>
      <c r="DB7" s="64">
        <f t="shared" si="16"/>
        <v>973.2</v>
      </c>
      <c r="DC7" s="64">
        <f t="shared" si="16"/>
        <v>1149.4000000000001</v>
      </c>
      <c r="DD7" s="64">
        <f t="shared" si="16"/>
        <v>942.3</v>
      </c>
      <c r="DE7" s="64">
        <f t="shared" si="16"/>
        <v>70.5</v>
      </c>
      <c r="DF7" s="64">
        <f t="shared" si="16"/>
        <v>59.2</v>
      </c>
      <c r="DG7" s="64">
        <f t="shared" si="16"/>
        <v>62.4</v>
      </c>
      <c r="DH7" s="64">
        <f t="shared" si="16"/>
        <v>83.1</v>
      </c>
      <c r="DI7" s="64">
        <f t="shared" si="16"/>
        <v>54.7</v>
      </c>
      <c r="DJ7" s="61"/>
      <c r="DK7" s="64">
        <f>DK8</f>
        <v>500</v>
      </c>
      <c r="DL7" s="64">
        <f t="shared" ref="DL7:DT7" si="17">DL8</f>
        <v>477.8</v>
      </c>
      <c r="DM7" s="64">
        <f t="shared" si="17"/>
        <v>500</v>
      </c>
      <c r="DN7" s="64">
        <f t="shared" si="17"/>
        <v>466.7</v>
      </c>
      <c r="DO7" s="64">
        <f t="shared" si="17"/>
        <v>888.9</v>
      </c>
      <c r="DP7" s="64">
        <f t="shared" si="17"/>
        <v>269</v>
      </c>
      <c r="DQ7" s="64">
        <f t="shared" si="17"/>
        <v>276.60000000000002</v>
      </c>
      <c r="DR7" s="64">
        <f t="shared" si="17"/>
        <v>274.8</v>
      </c>
      <c r="DS7" s="64">
        <f t="shared" si="17"/>
        <v>275.5</v>
      </c>
      <c r="DT7" s="64">
        <f t="shared" si="17"/>
        <v>289.2</v>
      </c>
      <c r="DU7" s="61"/>
    </row>
    <row r="8" spans="1:125" s="66" customFormat="1" x14ac:dyDescent="0.15">
      <c r="A8" s="49"/>
      <c r="B8" s="67">
        <v>2019</v>
      </c>
      <c r="C8" s="67">
        <v>382043</v>
      </c>
      <c r="D8" s="67">
        <v>47</v>
      </c>
      <c r="E8" s="67">
        <v>14</v>
      </c>
      <c r="F8" s="67">
        <v>0</v>
      </c>
      <c r="G8" s="67">
        <v>8</v>
      </c>
      <c r="H8" s="67" t="s">
        <v>118</v>
      </c>
      <c r="I8" s="67" t="s">
        <v>119</v>
      </c>
      <c r="J8" s="67" t="s">
        <v>120</v>
      </c>
      <c r="K8" s="67" t="s">
        <v>121</v>
      </c>
      <c r="L8" s="67" t="s">
        <v>122</v>
      </c>
      <c r="M8" s="67" t="s">
        <v>123</v>
      </c>
      <c r="N8" s="67" t="s">
        <v>124</v>
      </c>
      <c r="O8" s="68" t="s">
        <v>125</v>
      </c>
      <c r="P8" s="69" t="s">
        <v>126</v>
      </c>
      <c r="Q8" s="69" t="s">
        <v>127</v>
      </c>
      <c r="R8" s="70">
        <v>9</v>
      </c>
      <c r="S8" s="69" t="s">
        <v>128</v>
      </c>
      <c r="T8" s="69" t="s">
        <v>129</v>
      </c>
      <c r="U8" s="70">
        <v>179</v>
      </c>
      <c r="V8" s="70">
        <v>9</v>
      </c>
      <c r="W8" s="70">
        <v>120</v>
      </c>
      <c r="X8" s="69" t="s">
        <v>130</v>
      </c>
      <c r="Y8" s="71">
        <v>71.2</v>
      </c>
      <c r="Z8" s="71">
        <v>63.7</v>
      </c>
      <c r="AA8" s="71">
        <v>77.099999999999994</v>
      </c>
      <c r="AB8" s="71">
        <v>50.2</v>
      </c>
      <c r="AC8" s="71">
        <v>55</v>
      </c>
      <c r="AD8" s="71">
        <v>419.4</v>
      </c>
      <c r="AE8" s="71">
        <v>371</v>
      </c>
      <c r="AF8" s="71">
        <v>509.2</v>
      </c>
      <c r="AG8" s="71">
        <v>378.1</v>
      </c>
      <c r="AH8" s="71">
        <v>756.6</v>
      </c>
      <c r="AI8" s="68">
        <v>619.1</v>
      </c>
      <c r="AJ8" s="71">
        <v>0</v>
      </c>
      <c r="AK8" s="71">
        <v>0</v>
      </c>
      <c r="AL8" s="71">
        <v>690.6</v>
      </c>
      <c r="AM8" s="71">
        <v>0</v>
      </c>
      <c r="AN8" s="71">
        <v>0</v>
      </c>
      <c r="AO8" s="71">
        <v>3.2</v>
      </c>
      <c r="AP8" s="71">
        <v>2.9</v>
      </c>
      <c r="AQ8" s="71">
        <v>6</v>
      </c>
      <c r="AR8" s="71">
        <v>3.8</v>
      </c>
      <c r="AS8" s="71">
        <v>2</v>
      </c>
      <c r="AT8" s="68">
        <v>2.2999999999999998</v>
      </c>
      <c r="AU8" s="72">
        <v>0</v>
      </c>
      <c r="AV8" s="72">
        <v>0</v>
      </c>
      <c r="AW8" s="72">
        <v>14</v>
      </c>
      <c r="AX8" s="72">
        <v>0</v>
      </c>
      <c r="AY8" s="72">
        <v>0</v>
      </c>
      <c r="AZ8" s="72">
        <v>22</v>
      </c>
      <c r="BA8" s="72">
        <v>16</v>
      </c>
      <c r="BB8" s="72">
        <v>21</v>
      </c>
      <c r="BC8" s="72">
        <v>17</v>
      </c>
      <c r="BD8" s="72">
        <v>15</v>
      </c>
      <c r="BE8" s="72">
        <v>17</v>
      </c>
      <c r="BF8" s="71">
        <v>79.2</v>
      </c>
      <c r="BG8" s="71">
        <v>76.7</v>
      </c>
      <c r="BH8" s="71">
        <v>78.900000000000006</v>
      </c>
      <c r="BI8" s="71">
        <v>65.8</v>
      </c>
      <c r="BJ8" s="71">
        <v>70.3</v>
      </c>
      <c r="BK8" s="71">
        <v>38.200000000000003</v>
      </c>
      <c r="BL8" s="71">
        <v>34.6</v>
      </c>
      <c r="BM8" s="71">
        <v>37.6</v>
      </c>
      <c r="BN8" s="71">
        <v>30.2</v>
      </c>
      <c r="BO8" s="71">
        <v>33.9</v>
      </c>
      <c r="BP8" s="68">
        <v>20.8</v>
      </c>
      <c r="BQ8" s="72">
        <v>1870</v>
      </c>
      <c r="BR8" s="72">
        <v>1621</v>
      </c>
      <c r="BS8" s="72">
        <v>1836</v>
      </c>
      <c r="BT8" s="73">
        <v>1150</v>
      </c>
      <c r="BU8" s="73">
        <v>1305</v>
      </c>
      <c r="BV8" s="72">
        <v>6967</v>
      </c>
      <c r="BW8" s="72">
        <v>7138</v>
      </c>
      <c r="BX8" s="72">
        <v>8131</v>
      </c>
      <c r="BY8" s="72">
        <v>8076</v>
      </c>
      <c r="BZ8" s="72">
        <v>8265</v>
      </c>
      <c r="CA8" s="70">
        <v>14290</v>
      </c>
      <c r="CB8" s="71" t="s">
        <v>122</v>
      </c>
      <c r="CC8" s="71" t="s">
        <v>122</v>
      </c>
      <c r="CD8" s="71" t="s">
        <v>122</v>
      </c>
      <c r="CE8" s="71" t="s">
        <v>122</v>
      </c>
      <c r="CF8" s="71" t="s">
        <v>122</v>
      </c>
      <c r="CG8" s="71" t="s">
        <v>122</v>
      </c>
      <c r="CH8" s="71" t="s">
        <v>122</v>
      </c>
      <c r="CI8" s="71" t="s">
        <v>122</v>
      </c>
      <c r="CJ8" s="71" t="s">
        <v>122</v>
      </c>
      <c r="CK8" s="71" t="s">
        <v>122</v>
      </c>
      <c r="CL8" s="68" t="s">
        <v>122</v>
      </c>
      <c r="CM8" s="70">
        <v>61</v>
      </c>
      <c r="CN8" s="70">
        <v>0</v>
      </c>
      <c r="CO8" s="71" t="s">
        <v>122</v>
      </c>
      <c r="CP8" s="71" t="s">
        <v>122</v>
      </c>
      <c r="CQ8" s="71" t="s">
        <v>122</v>
      </c>
      <c r="CR8" s="71" t="s">
        <v>122</v>
      </c>
      <c r="CS8" s="71" t="s">
        <v>122</v>
      </c>
      <c r="CT8" s="71" t="s">
        <v>122</v>
      </c>
      <c r="CU8" s="71" t="s">
        <v>122</v>
      </c>
      <c r="CV8" s="71" t="s">
        <v>122</v>
      </c>
      <c r="CW8" s="71" t="s">
        <v>122</v>
      </c>
      <c r="CX8" s="71" t="s">
        <v>122</v>
      </c>
      <c r="CY8" s="68" t="s">
        <v>122</v>
      </c>
      <c r="CZ8" s="71">
        <v>1173</v>
      </c>
      <c r="DA8" s="71">
        <v>1192.3</v>
      </c>
      <c r="DB8" s="71">
        <v>973.2</v>
      </c>
      <c r="DC8" s="71">
        <v>1149.4000000000001</v>
      </c>
      <c r="DD8" s="71">
        <v>942.3</v>
      </c>
      <c r="DE8" s="71">
        <v>70.5</v>
      </c>
      <c r="DF8" s="71">
        <v>59.2</v>
      </c>
      <c r="DG8" s="71">
        <v>62.4</v>
      </c>
      <c r="DH8" s="71">
        <v>83.1</v>
      </c>
      <c r="DI8" s="71">
        <v>54.7</v>
      </c>
      <c r="DJ8" s="68">
        <v>425.4</v>
      </c>
      <c r="DK8" s="71">
        <v>500</v>
      </c>
      <c r="DL8" s="71">
        <v>477.8</v>
      </c>
      <c r="DM8" s="71">
        <v>500</v>
      </c>
      <c r="DN8" s="71">
        <v>466.7</v>
      </c>
      <c r="DO8" s="71">
        <v>888.9</v>
      </c>
      <c r="DP8" s="71">
        <v>269</v>
      </c>
      <c r="DQ8" s="71">
        <v>276.60000000000002</v>
      </c>
      <c r="DR8" s="71">
        <v>274.8</v>
      </c>
      <c r="DS8" s="71">
        <v>275.5</v>
      </c>
      <c r="DT8" s="71">
        <v>289.2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131</v>
      </c>
      <c r="C10" s="78" t="s">
        <v>132</v>
      </c>
      <c r="D10" s="78" t="s">
        <v>133</v>
      </c>
      <c r="E10" s="78" t="s">
        <v>134</v>
      </c>
      <c r="F10" s="78" t="s">
        <v>135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2021-01-19T01:01:20Z</cp:lastPrinted>
  <dcterms:created xsi:type="dcterms:W3CDTF">2020-12-04T03:39:29Z</dcterms:created>
  <dcterms:modified xsi:type="dcterms:W3CDTF">2021-01-19T01:01:22Z</dcterms:modified>
  <cp:category/>
</cp:coreProperties>
</file>