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iMXRJjks/UMn2nmQw/pQBj671VHqffA5JtxqENoIajart/Oj248jWbVWnPaMeRVt/au1HuVg3bWW40iiwc/g==" workbookSaltValue="0bN2VAtftPiCCfeG787K2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BZ51" i="4"/>
  <c r="GQ30" i="4"/>
  <c r="IE76" i="4"/>
  <c r="BG30" i="4"/>
  <c r="FX30" i="4"/>
  <c r="AV76" i="4"/>
  <c r="KO51" i="4"/>
  <c r="KO30" i="4"/>
  <c r="HP76" i="4"/>
  <c r="BG51" i="4"/>
  <c r="LE76" i="4"/>
  <c r="FX51" i="4"/>
  <c r="KP76" i="4"/>
  <c r="FE51" i="4"/>
  <c r="HA76" i="4"/>
  <c r="AN51" i="4"/>
  <c r="FE30" i="4"/>
  <c r="AN30" i="4"/>
  <c r="AG76" i="4"/>
  <c r="JV51" i="4"/>
  <c r="JV30" i="4"/>
  <c r="KA76" i="4"/>
  <c r="EL51" i="4"/>
  <c r="JC30" i="4"/>
  <c r="GL76" i="4"/>
  <c r="U51" i="4"/>
  <c r="EL30" i="4"/>
  <c r="U30" i="4"/>
  <c r="R76" i="4"/>
  <c r="JC51" i="4"/>
</calcChain>
</file>

<file path=xl/sharedStrings.xml><?xml version="1.0" encoding="utf-8"?>
<sst xmlns="http://schemas.openxmlformats.org/spreadsheetml/2006/main" count="320" uniqueCount="149">
  <si>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</si>
  <si>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</si>
  <si>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</si>
  <si>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</si>
  <si>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</si>
  <si>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</si>
  <si>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</si>
  <si>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</si>
  <si>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</si>
  <si>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</si>
  <si>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</si>
  <si>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</si>
  <si>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</si>
  <si>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</si>
  <si>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</si>
  <si>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</si>
  <si>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</si>
  <si>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</si>
  <si>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</si>
  <si>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</si>
  <si>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</si>
  <si>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</si>
  <si>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</si>
  <si>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</si>
  <si>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</si>
  <si>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</si>
  <si>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</si>
  <si>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</si>
  <si>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</si>
  <si>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</si>
  <si>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</si>
  <si>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</si>
  <si>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</si>
  <si>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</si>
  <si>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</si>
  <si>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</si>
  <si>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</si>
  <si>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</si>
  <si>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</si>
  <si>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</si>
  <si>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</si>
  <si>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</si>
  <si>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</si>
  <si>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</si>
  <si>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</si>
  <si>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</si>
  <si>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</si>
  <si>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</si>
  <si>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</si>
  <si>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</si>
  <si>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</si>
  <si>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</si>
  <si>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</si>
  <si>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</si>
  <si>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</si>
  <si>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</si>
  <si>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</si>
  <si>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</si>
  <si>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</si>
  <si>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</si>
  <si>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</si>
  <si>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</si>
  <si>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</si>
  <si>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</si>
  <si>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</si>
  <si>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</si>
  <si>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</si>
  <si>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</si>
  <si>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</si>
  <si>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</si>
  <si>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</si>
  <si>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</si>
  <si>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</si>
  <si>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</si>
  <si>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</si>
  <si>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</si>
  <si>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</si>
  <si>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</si>
  <si>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</si>
  <si>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</si>
  <si>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</si>
  <si>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</si>
  <si>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</si>
  <si>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</si>
  <si>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</si>
  <si>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</si>
  <si>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</si>
  <si>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</si>
  <si>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</si>
  <si>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</si>
  <si>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</si>
  <si>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</si>
  <si>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</si>
  <si>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</si>
  <si>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</si>
  <si>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</si>
  <si>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</si>
  <si>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</si>
  <si>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</si>
  <si>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</si>
  <si>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</si>
  <si>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</si>
  <si>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</si>
  <si>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</si>
  <si>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</si>
  <si>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</si>
  <si>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</si>
  <si>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</si>
  <si>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</si>
  <si>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</si>
  <si>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</si>
  <si>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</si>
  <si>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</si>
  <si>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</si>
  <si>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</si>
  <si>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</si>
  <si>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</si>
  <si>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</si>
  <si>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</si>
  <si>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</si>
  <si>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</si>
  <si>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</si>
  <si>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</si>
  <si>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</si>
  <si>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</si>
  <si>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</si>
  <si>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</si>
  <si>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</si>
  <si>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千代田町ちゃんぽん駐車場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</si>
  <si>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</si>
  <si>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</si>
  <si>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</si>
  <si>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</si>
  <si>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</si>
  <si>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</si>
  <si>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</si>
  <si>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</si>
  <si>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</si>
  <si>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</si>
  <si>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</si>
  <si>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</si>
  <si>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</si>
  <si>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</si>
  <si>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</si>
  <si>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</si>
  <si>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平成30年8月に開設した駐車場であり、今年度は防犯カメラの設置を行ったため類似施設と比較して数値が低くなっている。
④売上高GOP比率
⑤EBITDA
　売上高ＧＯＰ比率は、今年度1年を通して稼働し、収入額が増えたため、類似施設の平均値を上回っている。
　EBITDAが類似施設平均値を下回っているのは、収容台数が18台と小規模な駐車場であり、利益が少ないことが原因として挙げられる。
</t>
    <phoneticPr fontId="5"/>
  </si>
  <si>
    <t xml:space="preserve">⑧設備投資見込額
　平面駐車場であり、平成30年8月開設と新しいため、大きな改修等新たな設備投資は見込んでいない。
⑩企業債残高対料金収入比率
　駐車場新設に係る企業債であり、平均値を大きく上回っているが、新たな借入はない。
</t>
    <phoneticPr fontId="5"/>
  </si>
  <si>
    <t xml:space="preserve">⑪稼働率
　1年を通して稼働し、2年目で駐車場が認知されてきたため、稼働率が上がっている。
</t>
    <phoneticPr fontId="5"/>
  </si>
  <si>
    <t xml:space="preserve">　収益的収支比率も100％を超えており、稼働率も高くなっている。営業に関する収益性を表す指標である売上高GOP比率も平均値以上となっている。
　中心市街地に位置しているため、買い物客等利用が多い。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</si>
</sst>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#N/A</c:v>
                </c:pt>
                <c:pt idx="3">
                  <c:v>122.8</c:v>
                </c:pt>
                <c:pt idx="4">
                  <c:v>180.3</c:v>
                </c:pt>
              </c:numCache>
            </c:numRef>
          </c:val>
          <c:extLst xmlns:c16r2="http://schemas.microsoft.com/office/drawing/2015/06/chart">
            <c:ext xmlns:c16="http://schemas.microsoft.com/office/drawing/2014/chart" uri="{C3380CC4-5D6E-409C-BE32-E72D297353CC}">
              <c16:uniqueId val="{00000000-F315-4766-98CB-C7E7591EFAAB}"/>
            </c:ext>
          </c:extLst>
        </c:ser>
        <c:dLbls>
          <c:showLegendKey val="0"/>
          <c:showVal val="0"/>
          <c:showCatName val="0"/>
          <c:showSerName val="0"/>
          <c:showPercent val="0"/>
          <c:showBubbleSize val="0"/>
        </c:dLbls>
        <c:gapWidth val="150"/>
        <c:axId val="54695424"/>
        <c:axId val="546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378.1</c:v>
                </c:pt>
                <c:pt idx="4">
                  <c:v>756.6</c:v>
                </c:pt>
              </c:numCache>
            </c:numRef>
          </c:val>
          <c:smooth val="0"/>
          <c:extLst xmlns:c16r2="http://schemas.microsoft.com/office/drawing/2015/06/chart">
            <c:ext xmlns:c16="http://schemas.microsoft.com/office/drawing/2014/chart" uri="{C3380CC4-5D6E-409C-BE32-E72D297353CC}">
              <c16:uniqueId val="{00000001-F315-4766-98CB-C7E7591EFAAB}"/>
            </c:ext>
          </c:extLst>
        </c:ser>
        <c:dLbls>
          <c:showLegendKey val="0"/>
          <c:showVal val="0"/>
          <c:showCatName val="0"/>
          <c:showSerName val="0"/>
          <c:showPercent val="0"/>
          <c:showBubbleSize val="0"/>
        </c:dLbls>
        <c:marker val="1"/>
        <c:smooth val="0"/>
        <c:axId val="54695424"/>
        <c:axId val="54697344"/>
      </c:lineChart>
      <c:catAx>
        <c:axId val="54695424"/>
        <c:scaling>
          <c:orientation val="minMax"/>
        </c:scaling>
        <c:delete val="1"/>
        <c:axPos val="b"/>
        <c:numFmt formatCode="General" sourceLinked="1"/>
        <c:majorTickMark val="none"/>
        <c:minorTickMark val="none"/>
        <c:tickLblPos val="none"/>
        <c:crossAx val="54697344"/>
        <c:crosses val="autoZero"/>
        <c:auto val="1"/>
        <c:lblAlgn val="ctr"/>
        <c:lblOffset val="100"/>
        <c:noMultiLvlLbl val="1"/>
      </c:catAx>
      <c:valAx>
        <c:axId val="5469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#N/A</c:v>
                </c:pt>
                <c:pt idx="2">
                  <c:v>#N/A</c:v>
                </c:pt>
                <c:pt idx="3">
                  <c:v>7282.1</c:v>
                </c:pt>
                <c:pt idx="4">
                  <c:v>3645.7</c:v>
                </c:pt>
              </c:numCache>
            </c:numRef>
          </c:val>
          <c:extLst xmlns:c16r2="http://schemas.microsoft.com/office/drawing/2015/06/chart">
            <c:ext xmlns:c16="http://schemas.microsoft.com/office/drawing/2014/chart" uri="{C3380CC4-5D6E-409C-BE32-E72D297353CC}">
              <c16:uniqueId val="{00000000-9491-4A84-A89F-81678CF72F61}"/>
            </c:ext>
          </c:extLst>
        </c:ser>
        <c:dLbls>
          <c:showLegendKey val="0"/>
          <c:showVal val="0"/>
          <c:showCatName val="0"/>
          <c:showSerName val="0"/>
          <c:showPercent val="0"/>
          <c:showBubbleSize val="0"/>
        </c:dLbls>
        <c:gapWidth val="150"/>
        <c:axId val="98461184"/>
        <c:axId val="9846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83.1</c:v>
                </c:pt>
                <c:pt idx="4">
                  <c:v>54.7</c:v>
                </c:pt>
              </c:numCache>
            </c:numRef>
          </c:val>
          <c:smooth val="0"/>
          <c:extLst xmlns:c16r2="http://schemas.microsoft.com/office/drawing/2015/06/chart">
            <c:ext xmlns:c16="http://schemas.microsoft.com/office/drawing/2014/chart" uri="{C3380CC4-5D6E-409C-BE32-E72D297353CC}">
              <c16:uniqueId val="{00000001-9491-4A84-A89F-81678CF72F61}"/>
            </c:ext>
          </c:extLst>
        </c:ser>
        <c:dLbls>
          <c:showLegendKey val="0"/>
          <c:showVal val="0"/>
          <c:showCatName val="0"/>
          <c:showSerName val="0"/>
          <c:showPercent val="0"/>
          <c:showBubbleSize val="0"/>
        </c:dLbls>
        <c:marker val="1"/>
        <c:smooth val="0"/>
        <c:axId val="98461184"/>
        <c:axId val="98463104"/>
      </c:lineChart>
      <c:catAx>
        <c:axId val="98461184"/>
        <c:scaling>
          <c:orientation val="minMax"/>
        </c:scaling>
        <c:delete val="1"/>
        <c:axPos val="b"/>
        <c:numFmt formatCode="General" sourceLinked="1"/>
        <c:majorTickMark val="none"/>
        <c:minorTickMark val="none"/>
        <c:tickLblPos val="none"/>
        <c:crossAx val="98463104"/>
        <c:crosses val="autoZero"/>
        <c:auto val="1"/>
        <c:lblAlgn val="ctr"/>
        <c:lblOffset val="100"/>
        <c:noMultiLvlLbl val="1"/>
      </c:catAx>
      <c:valAx>
        <c:axId val="9846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46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46F-4B7E-88D1-E69FEB6C5268}"/>
            </c:ext>
          </c:extLst>
        </c:ser>
        <c:dLbls>
          <c:showLegendKey val="0"/>
          <c:showVal val="0"/>
          <c:showCatName val="0"/>
          <c:showSerName val="0"/>
          <c:showPercent val="0"/>
          <c:showBubbleSize val="0"/>
        </c:dLbls>
        <c:gapWidth val="150"/>
        <c:axId val="103560320"/>
        <c:axId val="1035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46F-4B7E-88D1-E69FEB6C5268}"/>
            </c:ext>
          </c:extLst>
        </c:ser>
        <c:dLbls>
          <c:showLegendKey val="0"/>
          <c:showVal val="0"/>
          <c:showCatName val="0"/>
          <c:showSerName val="0"/>
          <c:showPercent val="0"/>
          <c:showBubbleSize val="0"/>
        </c:dLbls>
        <c:marker val="1"/>
        <c:smooth val="0"/>
        <c:axId val="103560320"/>
        <c:axId val="103562240"/>
      </c:lineChart>
      <c:catAx>
        <c:axId val="103560320"/>
        <c:scaling>
          <c:orientation val="minMax"/>
        </c:scaling>
        <c:delete val="1"/>
        <c:axPos val="b"/>
        <c:numFmt formatCode="General" sourceLinked="1"/>
        <c:majorTickMark val="none"/>
        <c:minorTickMark val="none"/>
        <c:tickLblPos val="none"/>
        <c:crossAx val="103562240"/>
        <c:crosses val="autoZero"/>
        <c:auto val="1"/>
        <c:lblAlgn val="ctr"/>
        <c:lblOffset val="100"/>
        <c:noMultiLvlLbl val="1"/>
      </c:catAx>
      <c:valAx>
        <c:axId val="10356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A89-4943-8347-C4A70C371291}"/>
            </c:ext>
          </c:extLst>
        </c:ser>
        <c:dLbls>
          <c:showLegendKey val="0"/>
          <c:showVal val="0"/>
          <c:showCatName val="0"/>
          <c:showSerName val="0"/>
          <c:showPercent val="0"/>
          <c:showBubbleSize val="0"/>
        </c:dLbls>
        <c:gapWidth val="150"/>
        <c:axId val="103604992"/>
        <c:axId val="103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A89-4943-8347-C4A70C371291}"/>
            </c:ext>
          </c:extLst>
        </c:ser>
        <c:dLbls>
          <c:showLegendKey val="0"/>
          <c:showVal val="0"/>
          <c:showCatName val="0"/>
          <c:showSerName val="0"/>
          <c:showPercent val="0"/>
          <c:showBubbleSize val="0"/>
        </c:dLbls>
        <c:marker val="1"/>
        <c:smooth val="0"/>
        <c:axId val="103604992"/>
        <c:axId val="103606912"/>
      </c:lineChart>
      <c:catAx>
        <c:axId val="103604992"/>
        <c:scaling>
          <c:orientation val="minMax"/>
        </c:scaling>
        <c:delete val="1"/>
        <c:axPos val="b"/>
        <c:numFmt formatCode="General" sourceLinked="1"/>
        <c:majorTickMark val="none"/>
        <c:minorTickMark val="none"/>
        <c:tickLblPos val="none"/>
        <c:crossAx val="103606912"/>
        <c:crosses val="autoZero"/>
        <c:auto val="1"/>
        <c:lblAlgn val="ctr"/>
        <c:lblOffset val="100"/>
        <c:noMultiLvlLbl val="1"/>
      </c:catAx>
      <c:valAx>
        <c:axId val="1036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DA3F-472C-88CB-FD5108F8D42E}"/>
            </c:ext>
          </c:extLst>
        </c:ser>
        <c:dLbls>
          <c:showLegendKey val="0"/>
          <c:showVal val="0"/>
          <c:showCatName val="0"/>
          <c:showSerName val="0"/>
          <c:showPercent val="0"/>
          <c:showBubbleSize val="0"/>
        </c:dLbls>
        <c:gapWidth val="150"/>
        <c:axId val="103516032"/>
        <c:axId val="1035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3.8</c:v>
                </c:pt>
                <c:pt idx="4">
                  <c:v>2</c:v>
                </c:pt>
              </c:numCache>
            </c:numRef>
          </c:val>
          <c:smooth val="0"/>
          <c:extLst xmlns:c16r2="http://schemas.microsoft.com/office/drawing/2015/06/chart">
            <c:ext xmlns:c16="http://schemas.microsoft.com/office/drawing/2014/chart" uri="{C3380CC4-5D6E-409C-BE32-E72D297353CC}">
              <c16:uniqueId val="{00000001-DA3F-472C-88CB-FD5108F8D42E}"/>
            </c:ext>
          </c:extLst>
        </c:ser>
        <c:dLbls>
          <c:showLegendKey val="0"/>
          <c:showVal val="0"/>
          <c:showCatName val="0"/>
          <c:showSerName val="0"/>
          <c:showPercent val="0"/>
          <c:showBubbleSize val="0"/>
        </c:dLbls>
        <c:marker val="1"/>
        <c:smooth val="0"/>
        <c:axId val="103516032"/>
        <c:axId val="103526400"/>
      </c:lineChart>
      <c:catAx>
        <c:axId val="103516032"/>
        <c:scaling>
          <c:orientation val="minMax"/>
        </c:scaling>
        <c:delete val="1"/>
        <c:axPos val="b"/>
        <c:numFmt formatCode="General" sourceLinked="1"/>
        <c:majorTickMark val="none"/>
        <c:minorTickMark val="none"/>
        <c:tickLblPos val="none"/>
        <c:crossAx val="103526400"/>
        <c:crosses val="autoZero"/>
        <c:auto val="1"/>
        <c:lblAlgn val="ctr"/>
        <c:lblOffset val="100"/>
        <c:noMultiLvlLbl val="1"/>
      </c:catAx>
      <c:valAx>
        <c:axId val="10352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1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C23A-4C43-9596-119B57A3FC99}"/>
            </c:ext>
          </c:extLst>
        </c:ser>
        <c:dLbls>
          <c:showLegendKey val="0"/>
          <c:showVal val="0"/>
          <c:showCatName val="0"/>
          <c:showSerName val="0"/>
          <c:showPercent val="0"/>
          <c:showBubbleSize val="0"/>
        </c:dLbls>
        <c:gapWidth val="150"/>
        <c:axId val="103704448"/>
        <c:axId val="1037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17</c:v>
                </c:pt>
                <c:pt idx="4">
                  <c:v>15</c:v>
                </c:pt>
              </c:numCache>
            </c:numRef>
          </c:val>
          <c:smooth val="0"/>
          <c:extLst xmlns:c16r2="http://schemas.microsoft.com/office/drawing/2015/06/chart">
            <c:ext xmlns:c16="http://schemas.microsoft.com/office/drawing/2014/chart" uri="{C3380CC4-5D6E-409C-BE32-E72D297353CC}">
              <c16:uniqueId val="{00000001-C23A-4C43-9596-119B57A3FC99}"/>
            </c:ext>
          </c:extLst>
        </c:ser>
        <c:dLbls>
          <c:showLegendKey val="0"/>
          <c:showVal val="0"/>
          <c:showCatName val="0"/>
          <c:showSerName val="0"/>
          <c:showPercent val="0"/>
          <c:showBubbleSize val="0"/>
        </c:dLbls>
        <c:marker val="1"/>
        <c:smooth val="0"/>
        <c:axId val="103704448"/>
        <c:axId val="103706624"/>
      </c:lineChart>
      <c:catAx>
        <c:axId val="103704448"/>
        <c:scaling>
          <c:orientation val="minMax"/>
        </c:scaling>
        <c:delete val="1"/>
        <c:axPos val="b"/>
        <c:numFmt formatCode="General" sourceLinked="1"/>
        <c:majorTickMark val="none"/>
        <c:minorTickMark val="none"/>
        <c:tickLblPos val="none"/>
        <c:crossAx val="103706624"/>
        <c:crosses val="autoZero"/>
        <c:auto val="1"/>
        <c:lblAlgn val="ctr"/>
        <c:lblOffset val="100"/>
        <c:noMultiLvlLbl val="1"/>
      </c:catAx>
      <c:valAx>
        <c:axId val="103706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7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#N/A</c:v>
                </c:pt>
                <c:pt idx="2">
                  <c:v>#N/A</c:v>
                </c:pt>
                <c:pt idx="3">
                  <c:v>177.8</c:v>
                </c:pt>
                <c:pt idx="4">
                  <c:v>388.9</c:v>
                </c:pt>
              </c:numCache>
            </c:numRef>
          </c:val>
          <c:extLst xmlns:c16r2="http://schemas.microsoft.com/office/drawing/2015/06/chart">
            <c:ext xmlns:c16="http://schemas.microsoft.com/office/drawing/2014/chart" uri="{C3380CC4-5D6E-409C-BE32-E72D297353CC}">
              <c16:uniqueId val="{00000000-BDA6-46A9-9B23-D7F21A56DD16}"/>
            </c:ext>
          </c:extLst>
        </c:ser>
        <c:dLbls>
          <c:showLegendKey val="0"/>
          <c:showVal val="0"/>
          <c:showCatName val="0"/>
          <c:showSerName val="0"/>
          <c:showPercent val="0"/>
          <c:showBubbleSize val="0"/>
        </c:dLbls>
        <c:gapWidth val="150"/>
        <c:axId val="103714176"/>
        <c:axId val="1037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275.5</c:v>
                </c:pt>
                <c:pt idx="4">
                  <c:v>289.2</c:v>
                </c:pt>
              </c:numCache>
            </c:numRef>
          </c:val>
          <c:smooth val="0"/>
          <c:extLst xmlns:c16r2="http://schemas.microsoft.com/office/drawing/2015/06/chart">
            <c:ext xmlns:c16="http://schemas.microsoft.com/office/drawing/2014/chart" uri="{C3380CC4-5D6E-409C-BE32-E72D297353CC}">
              <c16:uniqueId val="{00000001-BDA6-46A9-9B23-D7F21A56DD16}"/>
            </c:ext>
          </c:extLst>
        </c:ser>
        <c:dLbls>
          <c:showLegendKey val="0"/>
          <c:showVal val="0"/>
          <c:showCatName val="0"/>
          <c:showSerName val="0"/>
          <c:showPercent val="0"/>
          <c:showBubbleSize val="0"/>
        </c:dLbls>
        <c:marker val="1"/>
        <c:smooth val="0"/>
        <c:axId val="103714176"/>
        <c:axId val="103740928"/>
      </c:lineChart>
      <c:catAx>
        <c:axId val="103714176"/>
        <c:scaling>
          <c:orientation val="minMax"/>
        </c:scaling>
        <c:delete val="1"/>
        <c:axPos val="b"/>
        <c:numFmt formatCode="General" sourceLinked="1"/>
        <c:majorTickMark val="none"/>
        <c:minorTickMark val="none"/>
        <c:tickLblPos val="none"/>
        <c:crossAx val="103740928"/>
        <c:crosses val="autoZero"/>
        <c:auto val="1"/>
        <c:lblAlgn val="ctr"/>
        <c:lblOffset val="100"/>
        <c:noMultiLvlLbl val="1"/>
      </c:catAx>
      <c:valAx>
        <c:axId val="10374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1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18.600000000000001</c:v>
                </c:pt>
                <c:pt idx="4">
                  <c:v>49.5</c:v>
                </c:pt>
              </c:numCache>
            </c:numRef>
          </c:val>
          <c:extLst xmlns:c16r2="http://schemas.microsoft.com/office/drawing/2015/06/chart">
            <c:ext xmlns:c16="http://schemas.microsoft.com/office/drawing/2014/chart" uri="{C3380CC4-5D6E-409C-BE32-E72D297353CC}">
              <c16:uniqueId val="{00000000-2299-4AF0-B3B9-B3BBFBC07362}"/>
            </c:ext>
          </c:extLst>
        </c:ser>
        <c:dLbls>
          <c:showLegendKey val="0"/>
          <c:showVal val="0"/>
          <c:showCatName val="0"/>
          <c:showSerName val="0"/>
          <c:showPercent val="0"/>
          <c:showBubbleSize val="0"/>
        </c:dLbls>
        <c:gapWidth val="150"/>
        <c:axId val="108051456"/>
        <c:axId val="1080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30.2</c:v>
                </c:pt>
                <c:pt idx="4">
                  <c:v>33.9</c:v>
                </c:pt>
              </c:numCache>
            </c:numRef>
          </c:val>
          <c:smooth val="0"/>
          <c:extLst xmlns:c16r2="http://schemas.microsoft.com/office/drawing/2015/06/chart">
            <c:ext xmlns:c16="http://schemas.microsoft.com/office/drawing/2014/chart" uri="{C3380CC4-5D6E-409C-BE32-E72D297353CC}">
              <c16:uniqueId val="{00000001-2299-4AF0-B3B9-B3BBFBC07362}"/>
            </c:ext>
          </c:extLst>
        </c:ser>
        <c:dLbls>
          <c:showLegendKey val="0"/>
          <c:showVal val="0"/>
          <c:showCatName val="0"/>
          <c:showSerName val="0"/>
          <c:showPercent val="0"/>
          <c:showBubbleSize val="0"/>
        </c:dLbls>
        <c:marker val="1"/>
        <c:smooth val="0"/>
        <c:axId val="108051456"/>
        <c:axId val="108053632"/>
      </c:lineChart>
      <c:catAx>
        <c:axId val="108051456"/>
        <c:scaling>
          <c:orientation val="minMax"/>
        </c:scaling>
        <c:delete val="1"/>
        <c:axPos val="b"/>
        <c:numFmt formatCode="General" sourceLinked="1"/>
        <c:majorTickMark val="none"/>
        <c:minorTickMark val="none"/>
        <c:tickLblPos val="none"/>
        <c:crossAx val="108053632"/>
        <c:crosses val="autoZero"/>
        <c:auto val="1"/>
        <c:lblAlgn val="ctr"/>
        <c:lblOffset val="100"/>
        <c:noMultiLvlLbl val="1"/>
      </c:catAx>
      <c:valAx>
        <c:axId val="10805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#N/A</c:v>
                </c:pt>
                <c:pt idx="2">
                  <c:v>#N/A</c:v>
                </c:pt>
                <c:pt idx="3">
                  <c:v>145</c:v>
                </c:pt>
                <c:pt idx="4">
                  <c:v>774</c:v>
                </c:pt>
              </c:numCache>
            </c:numRef>
          </c:val>
          <c:extLst xmlns:c16r2="http://schemas.microsoft.com/office/drawing/2015/06/chart">
            <c:ext xmlns:c16="http://schemas.microsoft.com/office/drawing/2014/chart" uri="{C3380CC4-5D6E-409C-BE32-E72D297353CC}">
              <c16:uniqueId val="{00000000-8DCC-4CDE-8B77-A11DBD572079}"/>
            </c:ext>
          </c:extLst>
        </c:ser>
        <c:dLbls>
          <c:showLegendKey val="0"/>
          <c:showVal val="0"/>
          <c:showCatName val="0"/>
          <c:showSerName val="0"/>
          <c:showPercent val="0"/>
          <c:showBubbleSize val="0"/>
        </c:dLbls>
        <c:gapWidth val="150"/>
        <c:axId val="108100224"/>
        <c:axId val="1081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8076</c:v>
                </c:pt>
                <c:pt idx="4">
                  <c:v>8265</c:v>
                </c:pt>
              </c:numCache>
            </c:numRef>
          </c:val>
          <c:smooth val="0"/>
          <c:extLst xmlns:c16r2="http://schemas.microsoft.com/office/drawing/2015/06/chart">
            <c:ext xmlns:c16="http://schemas.microsoft.com/office/drawing/2014/chart" uri="{C3380CC4-5D6E-409C-BE32-E72D297353CC}">
              <c16:uniqueId val="{00000001-8DCC-4CDE-8B77-A11DBD572079}"/>
            </c:ext>
          </c:extLst>
        </c:ser>
        <c:dLbls>
          <c:showLegendKey val="0"/>
          <c:showVal val="0"/>
          <c:showCatName val="0"/>
          <c:showSerName val="0"/>
          <c:showPercent val="0"/>
          <c:showBubbleSize val="0"/>
        </c:dLbls>
        <c:marker val="1"/>
        <c:smooth val="0"/>
        <c:axId val="108100224"/>
        <c:axId val="108106496"/>
      </c:lineChart>
      <c:catAx>
        <c:axId val="108100224"/>
        <c:scaling>
          <c:orientation val="minMax"/>
        </c:scaling>
        <c:delete val="1"/>
        <c:axPos val="b"/>
        <c:numFmt formatCode="General" sourceLinked="1"/>
        <c:majorTickMark val="none"/>
        <c:minorTickMark val="none"/>
        <c:tickLblPos val="none"/>
        <c:crossAx val="108106496"/>
        <c:crosses val="autoZero"/>
        <c:auto val="1"/>
        <c:lblAlgn val="ctr"/>
        <c:lblOffset val="100"/>
        <c:noMultiLvlLbl val="1"/>
      </c:catAx>
      <c:valAx>
        <c:axId val="10810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10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S74" sqref="NS7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千代田町ちゃんぽん駐車場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122.8</v>
      </c>
      <c r="CA31" s="118"/>
      <c r="CB31" s="118"/>
      <c r="CC31" s="118"/>
      <c r="CD31" s="118"/>
      <c r="CE31" s="118"/>
      <c r="CF31" s="118"/>
      <c r="CG31" s="118"/>
      <c r="CH31" s="118"/>
      <c r="CI31" s="118"/>
      <c r="CJ31" s="118"/>
      <c r="CK31" s="118"/>
      <c r="CL31" s="118"/>
      <c r="CM31" s="118"/>
      <c r="CN31" s="118"/>
      <c r="CO31" s="118"/>
      <c r="CP31" s="118"/>
      <c r="CQ31" s="118"/>
      <c r="CR31" s="118"/>
      <c r="CS31" s="118">
        <f>データ!AC7</f>
        <v>180.3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177.8</v>
      </c>
      <c r="LI31" s="120"/>
      <c r="LJ31" s="120"/>
      <c r="LK31" s="120"/>
      <c r="LL31" s="120"/>
      <c r="LM31" s="120"/>
      <c r="LN31" s="120"/>
      <c r="LO31" s="120"/>
      <c r="LP31" s="120"/>
      <c r="LQ31" s="120"/>
      <c r="LR31" s="120"/>
      <c r="LS31" s="120"/>
      <c r="LT31" s="120"/>
      <c r="LU31" s="120"/>
      <c r="LV31" s="120"/>
      <c r="LW31" s="120"/>
      <c r="LX31" s="120"/>
      <c r="LY31" s="120"/>
      <c r="LZ31" s="121"/>
      <c r="MA31" s="119">
        <f>データ!DO7</f>
        <v>388.9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18.600000000000001</v>
      </c>
      <c r="GR52" s="118"/>
      <c r="GS52" s="118"/>
      <c r="GT52" s="118"/>
      <c r="GU52" s="118"/>
      <c r="GV52" s="118"/>
      <c r="GW52" s="118"/>
      <c r="GX52" s="118"/>
      <c r="GY52" s="118"/>
      <c r="GZ52" s="118"/>
      <c r="HA52" s="118"/>
      <c r="HB52" s="118"/>
      <c r="HC52" s="118"/>
      <c r="HD52" s="118"/>
      <c r="HE52" s="118"/>
      <c r="HF52" s="118"/>
      <c r="HG52" s="118"/>
      <c r="HH52" s="118"/>
      <c r="HI52" s="118"/>
      <c r="HJ52" s="118">
        <f>データ!BJ7</f>
        <v>49.5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f>データ!BT7</f>
        <v>145</v>
      </c>
      <c r="LI52" s="125"/>
      <c r="LJ52" s="125"/>
      <c r="LK52" s="125"/>
      <c r="LL52" s="125"/>
      <c r="LM52" s="125"/>
      <c r="LN52" s="125"/>
      <c r="LO52" s="125"/>
      <c r="LP52" s="125"/>
      <c r="LQ52" s="125"/>
      <c r="LR52" s="125"/>
      <c r="LS52" s="125"/>
      <c r="LT52" s="125"/>
      <c r="LU52" s="125"/>
      <c r="LV52" s="125"/>
      <c r="LW52" s="125"/>
      <c r="LX52" s="125"/>
      <c r="LY52" s="125"/>
      <c r="LZ52" s="125"/>
      <c r="MA52" s="125">
        <f>データ!BU7</f>
        <v>774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7282.1</v>
      </c>
      <c r="LU77" s="120"/>
      <c r="LV77" s="120"/>
      <c r="LW77" s="120"/>
      <c r="LX77" s="120"/>
      <c r="LY77" s="120"/>
      <c r="LZ77" s="120"/>
      <c r="MA77" s="120"/>
      <c r="MB77" s="120"/>
      <c r="MC77" s="120"/>
      <c r="MD77" s="120"/>
      <c r="ME77" s="120"/>
      <c r="MF77" s="120"/>
      <c r="MG77" s="120"/>
      <c r="MH77" s="121"/>
      <c r="MI77" s="119">
        <f>データ!DD7</f>
        <v>3645.7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yFMB45Sa3bCoKs3zh7mcL4HzK0iubsVWAoSXEBaJVwiwwHrE0qFO1mJrokw9ODPthRLPTqYCfbDNEF280CI9Q==" saltValue="ucxuD3XqtYvR0boDXPCs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99</v>
      </c>
      <c r="AV5" s="59" t="s">
        <v>89</v>
      </c>
      <c r="AW5" s="59" t="s">
        <v>100</v>
      </c>
      <c r="AX5" s="59" t="s">
        <v>103</v>
      </c>
      <c r="AY5" s="59" t="s">
        <v>92</v>
      </c>
      <c r="AZ5" s="59" t="s">
        <v>93</v>
      </c>
      <c r="BA5" s="59" t="s">
        <v>94</v>
      </c>
      <c r="BB5" s="59" t="s">
        <v>95</v>
      </c>
      <c r="BC5" s="59" t="s">
        <v>96</v>
      </c>
      <c r="BD5" s="59" t="s">
        <v>97</v>
      </c>
      <c r="BE5" s="59" t="s">
        <v>98</v>
      </c>
      <c r="BF5" s="59" t="s">
        <v>104</v>
      </c>
      <c r="BG5" s="59" t="s">
        <v>105</v>
      </c>
      <c r="BH5" s="59" t="s">
        <v>106</v>
      </c>
      <c r="BI5" s="59" t="s">
        <v>107</v>
      </c>
      <c r="BJ5" s="59" t="s">
        <v>108</v>
      </c>
      <c r="BK5" s="59" t="s">
        <v>93</v>
      </c>
      <c r="BL5" s="59" t="s">
        <v>94</v>
      </c>
      <c r="BM5" s="59" t="s">
        <v>95</v>
      </c>
      <c r="BN5" s="59" t="s">
        <v>96</v>
      </c>
      <c r="BO5" s="59" t="s">
        <v>97</v>
      </c>
      <c r="BP5" s="59" t="s">
        <v>98</v>
      </c>
      <c r="BQ5" s="59" t="s">
        <v>109</v>
      </c>
      <c r="BR5" s="59" t="s">
        <v>110</v>
      </c>
      <c r="BS5" s="59" t="s">
        <v>106</v>
      </c>
      <c r="BT5" s="59" t="s">
        <v>101</v>
      </c>
      <c r="BU5" s="59" t="s">
        <v>92</v>
      </c>
      <c r="BV5" s="59" t="s">
        <v>93</v>
      </c>
      <c r="BW5" s="59" t="s">
        <v>94</v>
      </c>
      <c r="BX5" s="59" t="s">
        <v>95</v>
      </c>
      <c r="BY5" s="59" t="s">
        <v>96</v>
      </c>
      <c r="BZ5" s="59" t="s">
        <v>97</v>
      </c>
      <c r="CA5" s="59" t="s">
        <v>98</v>
      </c>
      <c r="CB5" s="59" t="s">
        <v>111</v>
      </c>
      <c r="CC5" s="59" t="s">
        <v>110</v>
      </c>
      <c r="CD5" s="59" t="s">
        <v>112</v>
      </c>
      <c r="CE5" s="59" t="s">
        <v>113</v>
      </c>
      <c r="CF5" s="59" t="s">
        <v>114</v>
      </c>
      <c r="CG5" s="59" t="s">
        <v>93</v>
      </c>
      <c r="CH5" s="59" t="s">
        <v>94</v>
      </c>
      <c r="CI5" s="59" t="s">
        <v>95</v>
      </c>
      <c r="CJ5" s="59" t="s">
        <v>96</v>
      </c>
      <c r="CK5" s="59" t="s">
        <v>97</v>
      </c>
      <c r="CL5" s="59" t="s">
        <v>98</v>
      </c>
      <c r="CM5" s="150"/>
      <c r="CN5" s="150"/>
      <c r="CO5" s="59" t="s">
        <v>109</v>
      </c>
      <c r="CP5" s="59" t="s">
        <v>115</v>
      </c>
      <c r="CQ5" s="59" t="s">
        <v>100</v>
      </c>
      <c r="CR5" s="59" t="s">
        <v>116</v>
      </c>
      <c r="CS5" s="59" t="s">
        <v>117</v>
      </c>
      <c r="CT5" s="59" t="s">
        <v>93</v>
      </c>
      <c r="CU5" s="59" t="s">
        <v>94</v>
      </c>
      <c r="CV5" s="59" t="s">
        <v>95</v>
      </c>
      <c r="CW5" s="59" t="s">
        <v>96</v>
      </c>
      <c r="CX5" s="59" t="s">
        <v>97</v>
      </c>
      <c r="CY5" s="59" t="s">
        <v>98</v>
      </c>
      <c r="CZ5" s="59" t="s">
        <v>104</v>
      </c>
      <c r="DA5" s="59" t="s">
        <v>118</v>
      </c>
      <c r="DB5" s="59" t="s">
        <v>119</v>
      </c>
      <c r="DC5" s="59" t="s">
        <v>107</v>
      </c>
      <c r="DD5" s="59" t="s">
        <v>108</v>
      </c>
      <c r="DE5" s="59" t="s">
        <v>93</v>
      </c>
      <c r="DF5" s="59" t="s">
        <v>94</v>
      </c>
      <c r="DG5" s="59" t="s">
        <v>95</v>
      </c>
      <c r="DH5" s="59" t="s">
        <v>96</v>
      </c>
      <c r="DI5" s="59" t="s">
        <v>97</v>
      </c>
      <c r="DJ5" s="59" t="s">
        <v>35</v>
      </c>
      <c r="DK5" s="59" t="s">
        <v>99</v>
      </c>
      <c r="DL5" s="59" t="s">
        <v>89</v>
      </c>
      <c r="DM5" s="59" t="s">
        <v>112</v>
      </c>
      <c r="DN5" s="59" t="s">
        <v>107</v>
      </c>
      <c r="DO5" s="59" t="s">
        <v>102</v>
      </c>
      <c r="DP5" s="59" t="s">
        <v>93</v>
      </c>
      <c r="DQ5" s="59" t="s">
        <v>94</v>
      </c>
      <c r="DR5" s="59" t="s">
        <v>95</v>
      </c>
      <c r="DS5" s="59" t="s">
        <v>96</v>
      </c>
      <c r="DT5" s="59" t="s">
        <v>97</v>
      </c>
      <c r="DU5" s="59" t="s">
        <v>98</v>
      </c>
    </row>
    <row r="6" spans="1:125" s="66" customFormat="1" x14ac:dyDescent="0.15">
      <c r="A6" s="49" t="s">
        <v>120</v>
      </c>
      <c r="B6" s="60">
        <f>B8</f>
        <v>2019</v>
      </c>
      <c r="C6" s="60">
        <f t="shared" ref="C6:X6" si="1">C8</f>
        <v>382043</v>
      </c>
      <c r="D6" s="60">
        <f t="shared" si="1"/>
        <v>47</v>
      </c>
      <c r="E6" s="60">
        <f t="shared" si="1"/>
        <v>14</v>
      </c>
      <c r="F6" s="60">
        <f t="shared" si="1"/>
        <v>0</v>
      </c>
      <c r="G6" s="60">
        <f t="shared" si="1"/>
        <v>9</v>
      </c>
      <c r="H6" s="60" t="str">
        <f>SUBSTITUTE(H8,"　","")</f>
        <v>愛媛県八幡浜市</v>
      </c>
      <c r="I6" s="60" t="str">
        <f t="shared" si="1"/>
        <v>千代田町ちゃんぽん駐車場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v>
      </c>
      <c r="S6" s="62" t="str">
        <f t="shared" si="1"/>
        <v>商業施設</v>
      </c>
      <c r="T6" s="62" t="str">
        <f t="shared" si="1"/>
        <v>無</v>
      </c>
      <c r="U6" s="63">
        <f t="shared" si="1"/>
        <v>478</v>
      </c>
      <c r="V6" s="63">
        <f t="shared" si="1"/>
        <v>18</v>
      </c>
      <c r="W6" s="63">
        <f t="shared" si="1"/>
        <v>120</v>
      </c>
      <c r="X6" s="62" t="str">
        <f t="shared" si="1"/>
        <v>代行制</v>
      </c>
      <c r="Y6" s="64" t="e">
        <f>IF(Y8="-",NA(),Y8)</f>
        <v>#N/A</v>
      </c>
      <c r="Z6" s="64" t="e">
        <f t="shared" ref="Z6:AH6" si="2">IF(Z8="-",NA(),Z8)</f>
        <v>#N/A</v>
      </c>
      <c r="AA6" s="64" t="e">
        <f t="shared" si="2"/>
        <v>#N/A</v>
      </c>
      <c r="AB6" s="64">
        <f t="shared" si="2"/>
        <v>122.8</v>
      </c>
      <c r="AC6" s="64">
        <f t="shared" si="2"/>
        <v>180.3</v>
      </c>
      <c r="AD6" s="64" t="e">
        <f t="shared" si="2"/>
        <v>#N/A</v>
      </c>
      <c r="AE6" s="64" t="e">
        <f t="shared" si="2"/>
        <v>#N/A</v>
      </c>
      <c r="AF6" s="64" t="e">
        <f t="shared" si="2"/>
        <v>#N/A</v>
      </c>
      <c r="AG6" s="64">
        <f t="shared" si="2"/>
        <v>378.1</v>
      </c>
      <c r="AH6" s="64">
        <f t="shared" si="2"/>
        <v>756.6</v>
      </c>
      <c r="AI6" s="61" t="str">
        <f>IF(AI8="-","",IF(AI8="-","【-】","【"&amp;SUBSTITUTE(TEXT(AI8,"#,##0.0"),"-","△")&amp;"】"))</f>
        <v>【619.1】</v>
      </c>
      <c r="AJ6" s="64" t="e">
        <f>IF(AJ8="-",NA(),AJ8)</f>
        <v>#N/A</v>
      </c>
      <c r="AK6" s="64" t="e">
        <f t="shared" ref="AK6:AS6" si="3">IF(AK8="-",NA(),AK8)</f>
        <v>#N/A</v>
      </c>
      <c r="AL6" s="64" t="e">
        <f t="shared" si="3"/>
        <v>#N/A</v>
      </c>
      <c r="AM6" s="64">
        <f t="shared" si="3"/>
        <v>0</v>
      </c>
      <c r="AN6" s="64">
        <f t="shared" si="3"/>
        <v>0</v>
      </c>
      <c r="AO6" s="64" t="e">
        <f t="shared" si="3"/>
        <v>#N/A</v>
      </c>
      <c r="AP6" s="64" t="e">
        <f t="shared" si="3"/>
        <v>#N/A</v>
      </c>
      <c r="AQ6" s="64" t="e">
        <f t="shared" si="3"/>
        <v>#N/A</v>
      </c>
      <c r="AR6" s="64">
        <f t="shared" si="3"/>
        <v>3.8</v>
      </c>
      <c r="AS6" s="64">
        <f t="shared" si="3"/>
        <v>2</v>
      </c>
      <c r="AT6" s="61" t="str">
        <f>IF(AT8="-","",IF(AT8="-","【-】","【"&amp;SUBSTITUTE(TEXT(AT8,"#,##0.0"),"-","△")&amp;"】"))</f>
        <v>【2.3】</v>
      </c>
      <c r="AU6" s="65" t="e">
        <f>IF(AU8="-",NA(),AU8)</f>
        <v>#N/A</v>
      </c>
      <c r="AV6" s="65" t="e">
        <f t="shared" ref="AV6:BD6" si="4">IF(AV8="-",NA(),AV8)</f>
        <v>#N/A</v>
      </c>
      <c r="AW6" s="65" t="e">
        <f t="shared" si="4"/>
        <v>#N/A</v>
      </c>
      <c r="AX6" s="65">
        <f t="shared" si="4"/>
        <v>0</v>
      </c>
      <c r="AY6" s="65">
        <f t="shared" si="4"/>
        <v>0</v>
      </c>
      <c r="AZ6" s="65" t="e">
        <f t="shared" si="4"/>
        <v>#N/A</v>
      </c>
      <c r="BA6" s="65" t="e">
        <f t="shared" si="4"/>
        <v>#N/A</v>
      </c>
      <c r="BB6" s="65" t="e">
        <f t="shared" si="4"/>
        <v>#N/A</v>
      </c>
      <c r="BC6" s="65">
        <f t="shared" si="4"/>
        <v>17</v>
      </c>
      <c r="BD6" s="65">
        <f t="shared" si="4"/>
        <v>15</v>
      </c>
      <c r="BE6" s="63" t="str">
        <f>IF(BE8="-","",IF(BE8="-","【-】","【"&amp;SUBSTITUTE(TEXT(BE8,"#,##0"),"-","△")&amp;"】"))</f>
        <v>【17】</v>
      </c>
      <c r="BF6" s="64" t="e">
        <f>IF(BF8="-",NA(),BF8)</f>
        <v>#N/A</v>
      </c>
      <c r="BG6" s="64" t="e">
        <f t="shared" ref="BG6:BO6" si="5">IF(BG8="-",NA(),BG8)</f>
        <v>#N/A</v>
      </c>
      <c r="BH6" s="64" t="e">
        <f t="shared" si="5"/>
        <v>#N/A</v>
      </c>
      <c r="BI6" s="64">
        <f t="shared" si="5"/>
        <v>18.600000000000001</v>
      </c>
      <c r="BJ6" s="64">
        <f t="shared" si="5"/>
        <v>49.5</v>
      </c>
      <c r="BK6" s="64" t="e">
        <f t="shared" si="5"/>
        <v>#N/A</v>
      </c>
      <c r="BL6" s="64" t="e">
        <f t="shared" si="5"/>
        <v>#N/A</v>
      </c>
      <c r="BM6" s="64" t="e">
        <f t="shared" si="5"/>
        <v>#N/A</v>
      </c>
      <c r="BN6" s="64">
        <f t="shared" si="5"/>
        <v>30.2</v>
      </c>
      <c r="BO6" s="64">
        <f t="shared" si="5"/>
        <v>33.9</v>
      </c>
      <c r="BP6" s="61" t="str">
        <f>IF(BP8="-","",IF(BP8="-","【-】","【"&amp;SUBSTITUTE(TEXT(BP8,"#,##0.0"),"-","△")&amp;"】"))</f>
        <v>【20.8】</v>
      </c>
      <c r="BQ6" s="65" t="e">
        <f>IF(BQ8="-",NA(),BQ8)</f>
        <v>#N/A</v>
      </c>
      <c r="BR6" s="65" t="e">
        <f t="shared" ref="BR6:BZ6" si="6">IF(BR8="-",NA(),BR8)</f>
        <v>#N/A</v>
      </c>
      <c r="BS6" s="65" t="e">
        <f t="shared" si="6"/>
        <v>#N/A</v>
      </c>
      <c r="BT6" s="65">
        <f t="shared" si="6"/>
        <v>145</v>
      </c>
      <c r="BU6" s="65">
        <f t="shared" si="6"/>
        <v>774</v>
      </c>
      <c r="BV6" s="65" t="e">
        <f t="shared" si="6"/>
        <v>#N/A</v>
      </c>
      <c r="BW6" s="65" t="e">
        <f t="shared" si="6"/>
        <v>#N/A</v>
      </c>
      <c r="BX6" s="65" t="e">
        <f t="shared" si="6"/>
        <v>#N/A</v>
      </c>
      <c r="BY6" s="65">
        <f t="shared" si="6"/>
        <v>8076</v>
      </c>
      <c r="BZ6" s="65">
        <f t="shared" si="6"/>
        <v>8265</v>
      </c>
      <c r="CA6" s="63" t="str">
        <f>IF(CA8="-","",IF(CA8="-","【-】","【"&amp;SUBSTITUTE(TEXT(CA8,"#,##0"),"-","△")&amp;"】"))</f>
        <v>【14,290】</v>
      </c>
      <c r="CB6" s="64"/>
      <c r="CC6" s="64"/>
      <c r="CD6" s="64"/>
      <c r="CE6" s="64"/>
      <c r="CF6" s="64"/>
      <c r="CG6" s="64"/>
      <c r="CH6" s="64"/>
      <c r="CI6" s="64"/>
      <c r="CJ6" s="64"/>
      <c r="CK6" s="64"/>
      <c r="CL6" s="61" t="s">
        <v>121</v>
      </c>
      <c r="CM6" s="63">
        <f t="shared" ref="CM6:CN6" si="7">CM8</f>
        <v>61</v>
      </c>
      <c r="CN6" s="63">
        <f t="shared" si="7"/>
        <v>0</v>
      </c>
      <c r="CO6" s="64"/>
      <c r="CP6" s="64"/>
      <c r="CQ6" s="64"/>
      <c r="CR6" s="64"/>
      <c r="CS6" s="64"/>
      <c r="CT6" s="64"/>
      <c r="CU6" s="64"/>
      <c r="CV6" s="64"/>
      <c r="CW6" s="64"/>
      <c r="CX6" s="64"/>
      <c r="CY6" s="61" t="s">
        <v>122</v>
      </c>
      <c r="CZ6" s="64" t="e">
        <f>IF(CZ8="-",NA(),CZ8)</f>
        <v>#N/A</v>
      </c>
      <c r="DA6" s="64" t="e">
        <f t="shared" ref="DA6:DI6" si="8">IF(DA8="-",NA(),DA8)</f>
        <v>#N/A</v>
      </c>
      <c r="DB6" s="64" t="e">
        <f t="shared" si="8"/>
        <v>#N/A</v>
      </c>
      <c r="DC6" s="64">
        <f t="shared" si="8"/>
        <v>7282.1</v>
      </c>
      <c r="DD6" s="64">
        <f t="shared" si="8"/>
        <v>3645.7</v>
      </c>
      <c r="DE6" s="64" t="e">
        <f t="shared" si="8"/>
        <v>#N/A</v>
      </c>
      <c r="DF6" s="64" t="e">
        <f t="shared" si="8"/>
        <v>#N/A</v>
      </c>
      <c r="DG6" s="64" t="e">
        <f t="shared" si="8"/>
        <v>#N/A</v>
      </c>
      <c r="DH6" s="64">
        <f t="shared" si="8"/>
        <v>83.1</v>
      </c>
      <c r="DI6" s="64">
        <f t="shared" si="8"/>
        <v>54.7</v>
      </c>
      <c r="DJ6" s="61" t="str">
        <f>IF(DJ8="-","",IF(DJ8="-","【-】","【"&amp;SUBSTITUTE(TEXT(DJ8,"#,##0.0"),"-","△")&amp;"】"))</f>
        <v>【425.4】</v>
      </c>
      <c r="DK6" s="64" t="e">
        <f>IF(DK8="-",NA(),DK8)</f>
        <v>#N/A</v>
      </c>
      <c r="DL6" s="64" t="e">
        <f t="shared" ref="DL6:DT6" si="9">IF(DL8="-",NA(),DL8)</f>
        <v>#N/A</v>
      </c>
      <c r="DM6" s="64" t="e">
        <f t="shared" si="9"/>
        <v>#N/A</v>
      </c>
      <c r="DN6" s="64">
        <f t="shared" si="9"/>
        <v>177.8</v>
      </c>
      <c r="DO6" s="64">
        <f t="shared" si="9"/>
        <v>388.9</v>
      </c>
      <c r="DP6" s="64" t="e">
        <f t="shared" si="9"/>
        <v>#N/A</v>
      </c>
      <c r="DQ6" s="64" t="e">
        <f t="shared" si="9"/>
        <v>#N/A</v>
      </c>
      <c r="DR6" s="64" t="e">
        <f t="shared" si="9"/>
        <v>#N/A</v>
      </c>
      <c r="DS6" s="64">
        <f t="shared" si="9"/>
        <v>275.5</v>
      </c>
      <c r="DT6" s="64">
        <f t="shared" si="9"/>
        <v>289.2</v>
      </c>
      <c r="DU6" s="61" t="str">
        <f>IF(DU8="-","",IF(DU8="-","【-】","【"&amp;SUBSTITUTE(TEXT(DU8,"#,##0.0"),"-","△")&amp;"】"))</f>
        <v>【205.9】</v>
      </c>
    </row>
    <row r="7" spans="1:125" s="66" customFormat="1" x14ac:dyDescent="0.15">
      <c r="A7" s="49" t="s">
        <v>123</v>
      </c>
      <c r="B7" s="60">
        <f t="shared" ref="B7:X7" si="10">B8</f>
        <v>2019</v>
      </c>
      <c r="C7" s="60">
        <f t="shared" si="10"/>
        <v>382043</v>
      </c>
      <c r="D7" s="60">
        <f t="shared" si="10"/>
        <v>47</v>
      </c>
      <c r="E7" s="60">
        <f t="shared" si="10"/>
        <v>14</v>
      </c>
      <c r="F7" s="60">
        <f t="shared" si="10"/>
        <v>0</v>
      </c>
      <c r="G7" s="60">
        <f t="shared" si="10"/>
        <v>9</v>
      </c>
      <c r="H7" s="60" t="str">
        <f t="shared" si="10"/>
        <v>愛媛県　八幡浜市</v>
      </c>
      <c r="I7" s="60" t="str">
        <f t="shared" si="10"/>
        <v>千代田町ちゃんぽん駐車場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v>
      </c>
      <c r="S7" s="62" t="str">
        <f t="shared" si="10"/>
        <v>商業施設</v>
      </c>
      <c r="T7" s="62" t="str">
        <f t="shared" si="10"/>
        <v>無</v>
      </c>
      <c r="U7" s="63">
        <f t="shared" si="10"/>
        <v>478</v>
      </c>
      <c r="V7" s="63">
        <f t="shared" si="10"/>
        <v>18</v>
      </c>
      <c r="W7" s="63">
        <f t="shared" si="10"/>
        <v>120</v>
      </c>
      <c r="X7" s="62" t="str">
        <f t="shared" si="10"/>
        <v>代行制</v>
      </c>
      <c r="Y7" s="64" t="str">
        <f>Y8</f>
        <v>-</v>
      </c>
      <c r="Z7" s="64" t="str">
        <f t="shared" ref="Z7:AH7" si="11">Z8</f>
        <v>-</v>
      </c>
      <c r="AA7" s="64" t="str">
        <f t="shared" si="11"/>
        <v>-</v>
      </c>
      <c r="AB7" s="64">
        <f t="shared" si="11"/>
        <v>122.8</v>
      </c>
      <c r="AC7" s="64">
        <f t="shared" si="11"/>
        <v>180.3</v>
      </c>
      <c r="AD7" s="64" t="str">
        <f t="shared" si="11"/>
        <v>-</v>
      </c>
      <c r="AE7" s="64" t="str">
        <f t="shared" si="11"/>
        <v>-</v>
      </c>
      <c r="AF7" s="64" t="str">
        <f t="shared" si="11"/>
        <v>-</v>
      </c>
      <c r="AG7" s="64">
        <f t="shared" si="11"/>
        <v>378.1</v>
      </c>
      <c r="AH7" s="64">
        <f t="shared" si="11"/>
        <v>756.6</v>
      </c>
      <c r="AI7" s="61"/>
      <c r="AJ7" s="64" t="str">
        <f>AJ8</f>
        <v>-</v>
      </c>
      <c r="AK7" s="64" t="str">
        <f t="shared" ref="AK7:AS7" si="12">AK8</f>
        <v>-</v>
      </c>
      <c r="AL7" s="64" t="str">
        <f t="shared" si="12"/>
        <v>-</v>
      </c>
      <c r="AM7" s="64">
        <f t="shared" si="12"/>
        <v>0</v>
      </c>
      <c r="AN7" s="64">
        <f t="shared" si="12"/>
        <v>0</v>
      </c>
      <c r="AO7" s="64" t="str">
        <f t="shared" si="12"/>
        <v>-</v>
      </c>
      <c r="AP7" s="64" t="str">
        <f t="shared" si="12"/>
        <v>-</v>
      </c>
      <c r="AQ7" s="64" t="str">
        <f t="shared" si="12"/>
        <v>-</v>
      </c>
      <c r="AR7" s="64">
        <f t="shared" si="12"/>
        <v>3.8</v>
      </c>
      <c r="AS7" s="64">
        <f t="shared" si="12"/>
        <v>2</v>
      </c>
      <c r="AT7" s="61"/>
      <c r="AU7" s="65" t="str">
        <f>AU8</f>
        <v>-</v>
      </c>
      <c r="AV7" s="65" t="str">
        <f t="shared" ref="AV7:BD7" si="13">AV8</f>
        <v>-</v>
      </c>
      <c r="AW7" s="65" t="str">
        <f t="shared" si="13"/>
        <v>-</v>
      </c>
      <c r="AX7" s="65">
        <f t="shared" si="13"/>
        <v>0</v>
      </c>
      <c r="AY7" s="65">
        <f t="shared" si="13"/>
        <v>0</v>
      </c>
      <c r="AZ7" s="65" t="str">
        <f t="shared" si="13"/>
        <v>-</v>
      </c>
      <c r="BA7" s="65" t="str">
        <f t="shared" si="13"/>
        <v>-</v>
      </c>
      <c r="BB7" s="65" t="str">
        <f t="shared" si="13"/>
        <v>-</v>
      </c>
      <c r="BC7" s="65">
        <f t="shared" si="13"/>
        <v>17</v>
      </c>
      <c r="BD7" s="65">
        <f t="shared" si="13"/>
        <v>15</v>
      </c>
      <c r="BE7" s="63"/>
      <c r="BF7" s="64" t="str">
        <f>BF8</f>
        <v>-</v>
      </c>
      <c r="BG7" s="64" t="str">
        <f t="shared" ref="BG7:BO7" si="14">BG8</f>
        <v>-</v>
      </c>
      <c r="BH7" s="64" t="str">
        <f t="shared" si="14"/>
        <v>-</v>
      </c>
      <c r="BI7" s="64">
        <f t="shared" si="14"/>
        <v>18.600000000000001</v>
      </c>
      <c r="BJ7" s="64">
        <f t="shared" si="14"/>
        <v>49.5</v>
      </c>
      <c r="BK7" s="64" t="str">
        <f t="shared" si="14"/>
        <v>-</v>
      </c>
      <c r="BL7" s="64" t="str">
        <f t="shared" si="14"/>
        <v>-</v>
      </c>
      <c r="BM7" s="64" t="str">
        <f t="shared" si="14"/>
        <v>-</v>
      </c>
      <c r="BN7" s="64">
        <f t="shared" si="14"/>
        <v>30.2</v>
      </c>
      <c r="BO7" s="64">
        <f t="shared" si="14"/>
        <v>33.9</v>
      </c>
      <c r="BP7" s="61"/>
      <c r="BQ7" s="65" t="str">
        <f>BQ8</f>
        <v>-</v>
      </c>
      <c r="BR7" s="65" t="str">
        <f t="shared" ref="BR7:BZ7" si="15">BR8</f>
        <v>-</v>
      </c>
      <c r="BS7" s="65" t="str">
        <f t="shared" si="15"/>
        <v>-</v>
      </c>
      <c r="BT7" s="65">
        <f t="shared" si="15"/>
        <v>145</v>
      </c>
      <c r="BU7" s="65">
        <f t="shared" si="15"/>
        <v>774</v>
      </c>
      <c r="BV7" s="65" t="str">
        <f t="shared" si="15"/>
        <v>-</v>
      </c>
      <c r="BW7" s="65" t="str">
        <f t="shared" si="15"/>
        <v>-</v>
      </c>
      <c r="BX7" s="65" t="str">
        <f t="shared" si="15"/>
        <v>-</v>
      </c>
      <c r="BY7" s="65">
        <f t="shared" si="15"/>
        <v>8076</v>
      </c>
      <c r="BZ7" s="65">
        <f t="shared" si="15"/>
        <v>8265</v>
      </c>
      <c r="CA7" s="63"/>
      <c r="CB7" s="64" t="s">
        <v>124</v>
      </c>
      <c r="CC7" s="64" t="s">
        <v>124</v>
      </c>
      <c r="CD7" s="64" t="s">
        <v>124</v>
      </c>
      <c r="CE7" s="64" t="s">
        <v>124</v>
      </c>
      <c r="CF7" s="64" t="s">
        <v>124</v>
      </c>
      <c r="CG7" s="64" t="s">
        <v>124</v>
      </c>
      <c r="CH7" s="64" t="s">
        <v>124</v>
      </c>
      <c r="CI7" s="64" t="s">
        <v>124</v>
      </c>
      <c r="CJ7" s="64" t="s">
        <v>124</v>
      </c>
      <c r="CK7" s="64" t="s">
        <v>125</v>
      </c>
      <c r="CL7" s="61"/>
      <c r="CM7" s="63">
        <f>CM8</f>
        <v>61</v>
      </c>
      <c r="CN7" s="63">
        <f>CN8</f>
        <v>0</v>
      </c>
      <c r="CO7" s="64" t="s">
        <v>124</v>
      </c>
      <c r="CP7" s="64" t="s">
        <v>124</v>
      </c>
      <c r="CQ7" s="64" t="s">
        <v>124</v>
      </c>
      <c r="CR7" s="64" t="s">
        <v>124</v>
      </c>
      <c r="CS7" s="64" t="s">
        <v>124</v>
      </c>
      <c r="CT7" s="64" t="s">
        <v>124</v>
      </c>
      <c r="CU7" s="64" t="s">
        <v>124</v>
      </c>
      <c r="CV7" s="64" t="s">
        <v>124</v>
      </c>
      <c r="CW7" s="64" t="s">
        <v>124</v>
      </c>
      <c r="CX7" s="64" t="s">
        <v>126</v>
      </c>
      <c r="CY7" s="61"/>
      <c r="CZ7" s="64" t="str">
        <f>CZ8</f>
        <v>-</v>
      </c>
      <c r="DA7" s="64" t="str">
        <f t="shared" ref="DA7:DI7" si="16">DA8</f>
        <v>-</v>
      </c>
      <c r="DB7" s="64" t="str">
        <f t="shared" si="16"/>
        <v>-</v>
      </c>
      <c r="DC7" s="64">
        <f t="shared" si="16"/>
        <v>7282.1</v>
      </c>
      <c r="DD7" s="64">
        <f t="shared" si="16"/>
        <v>3645.7</v>
      </c>
      <c r="DE7" s="64" t="str">
        <f t="shared" si="16"/>
        <v>-</v>
      </c>
      <c r="DF7" s="64" t="str">
        <f t="shared" si="16"/>
        <v>-</v>
      </c>
      <c r="DG7" s="64" t="str">
        <f t="shared" si="16"/>
        <v>-</v>
      </c>
      <c r="DH7" s="64">
        <f t="shared" si="16"/>
        <v>83.1</v>
      </c>
      <c r="DI7" s="64">
        <f t="shared" si="16"/>
        <v>54.7</v>
      </c>
      <c r="DJ7" s="61"/>
      <c r="DK7" s="64" t="str">
        <f>DK8</f>
        <v>-</v>
      </c>
      <c r="DL7" s="64" t="str">
        <f t="shared" ref="DL7:DT7" si="17">DL8</f>
        <v>-</v>
      </c>
      <c r="DM7" s="64" t="str">
        <f t="shared" si="17"/>
        <v>-</v>
      </c>
      <c r="DN7" s="64">
        <f t="shared" si="17"/>
        <v>177.8</v>
      </c>
      <c r="DO7" s="64">
        <f t="shared" si="17"/>
        <v>388.9</v>
      </c>
      <c r="DP7" s="64" t="str">
        <f t="shared" si="17"/>
        <v>-</v>
      </c>
      <c r="DQ7" s="64" t="str">
        <f t="shared" si="17"/>
        <v>-</v>
      </c>
      <c r="DR7" s="64" t="str">
        <f t="shared" si="17"/>
        <v>-</v>
      </c>
      <c r="DS7" s="64">
        <f t="shared" si="17"/>
        <v>275.5</v>
      </c>
      <c r="DT7" s="64">
        <f t="shared" si="17"/>
        <v>289.2</v>
      </c>
      <c r="DU7" s="61"/>
    </row>
    <row r="8" spans="1:125" s="66" customFormat="1" x14ac:dyDescent="0.15">
      <c r="A8" s="49"/>
      <c r="B8" s="67">
        <v>2019</v>
      </c>
      <c r="C8" s="67">
        <v>382043</v>
      </c>
      <c r="D8" s="67">
        <v>47</v>
      </c>
      <c r="E8" s="67">
        <v>14</v>
      </c>
      <c r="F8" s="67">
        <v>0</v>
      </c>
      <c r="G8" s="67">
        <v>9</v>
      </c>
      <c r="H8" s="67" t="s">
        <v>127</v>
      </c>
      <c r="I8" s="67" t="s">
        <v>128</v>
      </c>
      <c r="J8" s="67" t="s">
        <v>129</v>
      </c>
      <c r="K8" s="67" t="s">
        <v>130</v>
      </c>
      <c r="L8" s="67" t="s">
        <v>131</v>
      </c>
      <c r="M8" s="67" t="s">
        <v>132</v>
      </c>
      <c r="N8" s="67" t="s">
        <v>133</v>
      </c>
      <c r="O8" s="68" t="s">
        <v>134</v>
      </c>
      <c r="P8" s="69" t="s">
        <v>135</v>
      </c>
      <c r="Q8" s="69" t="s">
        <v>136</v>
      </c>
      <c r="R8" s="70">
        <v>2</v>
      </c>
      <c r="S8" s="69" t="s">
        <v>137</v>
      </c>
      <c r="T8" s="69" t="s">
        <v>138</v>
      </c>
      <c r="U8" s="70">
        <v>478</v>
      </c>
      <c r="V8" s="70">
        <v>18</v>
      </c>
      <c r="W8" s="70">
        <v>120</v>
      </c>
      <c r="X8" s="69" t="s">
        <v>139</v>
      </c>
      <c r="Y8" s="71" t="s">
        <v>131</v>
      </c>
      <c r="Z8" s="71" t="s">
        <v>131</v>
      </c>
      <c r="AA8" s="71" t="s">
        <v>131</v>
      </c>
      <c r="AB8" s="71">
        <v>122.8</v>
      </c>
      <c r="AC8" s="71">
        <v>180.3</v>
      </c>
      <c r="AD8" s="71" t="s">
        <v>131</v>
      </c>
      <c r="AE8" s="71" t="s">
        <v>131</v>
      </c>
      <c r="AF8" s="71" t="s">
        <v>131</v>
      </c>
      <c r="AG8" s="71">
        <v>378.1</v>
      </c>
      <c r="AH8" s="71">
        <v>756.6</v>
      </c>
      <c r="AI8" s="68">
        <v>619.1</v>
      </c>
      <c r="AJ8" s="71" t="s">
        <v>131</v>
      </c>
      <c r="AK8" s="71" t="s">
        <v>131</v>
      </c>
      <c r="AL8" s="71" t="s">
        <v>131</v>
      </c>
      <c r="AM8" s="71">
        <v>0</v>
      </c>
      <c r="AN8" s="71">
        <v>0</v>
      </c>
      <c r="AO8" s="71" t="s">
        <v>131</v>
      </c>
      <c r="AP8" s="71" t="s">
        <v>131</v>
      </c>
      <c r="AQ8" s="71" t="s">
        <v>131</v>
      </c>
      <c r="AR8" s="71">
        <v>3.8</v>
      </c>
      <c r="AS8" s="71">
        <v>2</v>
      </c>
      <c r="AT8" s="68">
        <v>2.2999999999999998</v>
      </c>
      <c r="AU8" s="72" t="s">
        <v>131</v>
      </c>
      <c r="AV8" s="72" t="s">
        <v>131</v>
      </c>
      <c r="AW8" s="72" t="s">
        <v>131</v>
      </c>
      <c r="AX8" s="72">
        <v>0</v>
      </c>
      <c r="AY8" s="72">
        <v>0</v>
      </c>
      <c r="AZ8" s="72" t="s">
        <v>131</v>
      </c>
      <c r="BA8" s="72" t="s">
        <v>131</v>
      </c>
      <c r="BB8" s="72" t="s">
        <v>131</v>
      </c>
      <c r="BC8" s="72">
        <v>17</v>
      </c>
      <c r="BD8" s="72">
        <v>15</v>
      </c>
      <c r="BE8" s="72">
        <v>17</v>
      </c>
      <c r="BF8" s="71" t="s">
        <v>131</v>
      </c>
      <c r="BG8" s="71" t="s">
        <v>131</v>
      </c>
      <c r="BH8" s="71" t="s">
        <v>131</v>
      </c>
      <c r="BI8" s="71">
        <v>18.600000000000001</v>
      </c>
      <c r="BJ8" s="71">
        <v>49.5</v>
      </c>
      <c r="BK8" s="71" t="s">
        <v>131</v>
      </c>
      <c r="BL8" s="71" t="s">
        <v>131</v>
      </c>
      <c r="BM8" s="71" t="s">
        <v>131</v>
      </c>
      <c r="BN8" s="71">
        <v>30.2</v>
      </c>
      <c r="BO8" s="71">
        <v>33.9</v>
      </c>
      <c r="BP8" s="68">
        <v>20.8</v>
      </c>
      <c r="BQ8" s="72" t="s">
        <v>131</v>
      </c>
      <c r="BR8" s="72" t="s">
        <v>131</v>
      </c>
      <c r="BS8" s="72" t="s">
        <v>131</v>
      </c>
      <c r="BT8" s="73">
        <v>145</v>
      </c>
      <c r="BU8" s="73">
        <v>774</v>
      </c>
      <c r="BV8" s="72" t="s">
        <v>131</v>
      </c>
      <c r="BW8" s="72" t="s">
        <v>131</v>
      </c>
      <c r="BX8" s="72" t="s">
        <v>131</v>
      </c>
      <c r="BY8" s="72">
        <v>8076</v>
      </c>
      <c r="BZ8" s="72">
        <v>8265</v>
      </c>
      <c r="CA8" s="70">
        <v>14290</v>
      </c>
      <c r="CB8" s="71" t="s">
        <v>131</v>
      </c>
      <c r="CC8" s="71" t="s">
        <v>131</v>
      </c>
      <c r="CD8" s="71" t="s">
        <v>131</v>
      </c>
      <c r="CE8" s="71" t="s">
        <v>131</v>
      </c>
      <c r="CF8" s="71" t="s">
        <v>131</v>
      </c>
      <c r="CG8" s="71" t="s">
        <v>131</v>
      </c>
      <c r="CH8" s="71" t="s">
        <v>131</v>
      </c>
      <c r="CI8" s="71" t="s">
        <v>131</v>
      </c>
      <c r="CJ8" s="71" t="s">
        <v>131</v>
      </c>
      <c r="CK8" s="71" t="s">
        <v>131</v>
      </c>
      <c r="CL8" s="68" t="s">
        <v>131</v>
      </c>
      <c r="CM8" s="70">
        <v>61</v>
      </c>
      <c r="CN8" s="70">
        <v>0</v>
      </c>
      <c r="CO8" s="71" t="s">
        <v>131</v>
      </c>
      <c r="CP8" s="71" t="s">
        <v>131</v>
      </c>
      <c r="CQ8" s="71" t="s">
        <v>131</v>
      </c>
      <c r="CR8" s="71" t="s">
        <v>131</v>
      </c>
      <c r="CS8" s="71" t="s">
        <v>131</v>
      </c>
      <c r="CT8" s="71" t="s">
        <v>131</v>
      </c>
      <c r="CU8" s="71" t="s">
        <v>131</v>
      </c>
      <c r="CV8" s="71" t="s">
        <v>131</v>
      </c>
      <c r="CW8" s="71" t="s">
        <v>131</v>
      </c>
      <c r="CX8" s="71" t="s">
        <v>131</v>
      </c>
      <c r="CY8" s="68" t="s">
        <v>131</v>
      </c>
      <c r="CZ8" s="71" t="s">
        <v>131</v>
      </c>
      <c r="DA8" s="71" t="s">
        <v>131</v>
      </c>
      <c r="DB8" s="71" t="s">
        <v>131</v>
      </c>
      <c r="DC8" s="71">
        <v>7282.1</v>
      </c>
      <c r="DD8" s="71">
        <v>3645.7</v>
      </c>
      <c r="DE8" s="71" t="s">
        <v>131</v>
      </c>
      <c r="DF8" s="71" t="s">
        <v>131</v>
      </c>
      <c r="DG8" s="71" t="s">
        <v>131</v>
      </c>
      <c r="DH8" s="71">
        <v>83.1</v>
      </c>
      <c r="DI8" s="71">
        <v>54.7</v>
      </c>
      <c r="DJ8" s="68">
        <v>425.4</v>
      </c>
      <c r="DK8" s="71" t="s">
        <v>131</v>
      </c>
      <c r="DL8" s="71" t="s">
        <v>131</v>
      </c>
      <c r="DM8" s="71" t="s">
        <v>131</v>
      </c>
      <c r="DN8" s="71">
        <v>177.8</v>
      </c>
      <c r="DO8" s="71">
        <v>388.9</v>
      </c>
      <c r="DP8" s="71" t="s">
        <v>131</v>
      </c>
      <c r="DQ8" s="71" t="s">
        <v>131</v>
      </c>
      <c r="DR8" s="71" t="s">
        <v>131</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2021-01-19T01:22:04Z</cp:lastPrinted>
  <dcterms:created xsi:type="dcterms:W3CDTF">2020-12-04T03:39:30Z</dcterms:created>
  <dcterms:modified xsi:type="dcterms:W3CDTF">2021-01-19T01:22:06Z</dcterms:modified>
  <cp:category/>
</cp:coreProperties>
</file>