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8680" yWindow="-120" windowWidth="19440" windowHeight="1560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63" i="12" l="1"/>
  <c r="AH63" i="12"/>
  <c r="AP62" i="12"/>
  <c r="AH62" i="12"/>
  <c r="AP61" i="12"/>
  <c r="AH61" i="12"/>
  <c r="AP60" i="12"/>
  <c r="AH60" i="12"/>
  <c r="AP59" i="12"/>
  <c r="AH59" i="12"/>
  <c r="AP58" i="12"/>
  <c r="AH58" i="12"/>
  <c r="AP57" i="12"/>
  <c r="AH57"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BA48" i="46" l="1"/>
  <c r="BA48" i="45"/>
  <c r="BA48" i="44"/>
  <c r="BA48" i="43"/>
  <c r="BA48" i="42"/>
  <c r="BA48" i="12"/>
  <c r="BA48" i="40"/>
  <c r="G49" i="40"/>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BA48" i="39"/>
  <c r="AV11" i="39"/>
  <c r="AW58" i="39"/>
  <c r="Z60" i="38"/>
  <c r="Q10" i="38"/>
  <c r="AC49" i="40"/>
  <c r="AC50" i="40" s="1"/>
  <c r="CI8" i="41"/>
  <c r="V12" i="41"/>
  <c r="BA48"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BA48" i="38" s="1"/>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AK223" i="18" s="1"/>
  <c r="CI4" i="12"/>
  <c r="AS24" i="12"/>
  <c r="BE48" i="12"/>
  <c r="AC49" i="12" s="1"/>
  <c r="Q51" i="12"/>
  <c r="Q52" i="12" s="1"/>
  <c r="L51" i="12"/>
  <c r="AI95" i="18" l="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family val="3"/>
            <charset val="128"/>
          </rPr>
          <t>別紙様式６－２に記入した内容に基づき、令和６年度の加算の見込額の合計が自動で表示されます。</t>
        </r>
      </text>
    </comment>
    <comment ref="Q19" author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text>
        <r>
          <rPr>
            <sz val="9"/>
            <color rgb="FF000000"/>
            <rFont val="MS P ゴシック"/>
            <family val="3"/>
            <charset val="128"/>
          </rPr>
          <t>別紙様式２－３及び２－４に記入した内容をもとに、令和６年６月以降の10か月分の値が自動で入力されます。</t>
        </r>
      </text>
    </comment>
    <comment ref="Z61" author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family val="3"/>
            <charset val="128"/>
          </rPr>
          <t>令和５年度にベア加算を算定し、令和６年４・５月にも継続してベア加算を算定する場合「１」</t>
        </r>
      </text>
    </comment>
    <comment ref="G4" authorId="0">
      <text>
        <r>
          <rPr>
            <sz val="9"/>
            <color rgb="FF000000"/>
            <rFont val="MS P ゴシック"/>
            <family val="3"/>
            <charset val="128"/>
          </rPr>
          <t>地域密着型サービスや総合事業については、「指定権者」の欄に指定元の市町村を全て記載してください。</t>
        </r>
      </text>
    </comment>
    <comment ref="P4" author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（各種加算減算を含む。ただし、処遇改善加算、特定加算及びベースアップ等加算は除く。）を12で除するなどの方法によって推計し、記載してください。</t>
        </r>
      </text>
    </comment>
    <comment ref="AI4" author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text>
        <r>
          <rPr>
            <sz val="9"/>
            <color rgb="FF000000"/>
            <rFont val="MS P ゴシック"/>
            <family val="3"/>
            <charset val="128"/>
          </rPr>
          <t>４・５月に処遇Ⅰ、６月以降に処遇Ⅰ相当の加算区分を算定する場合は「１」</t>
        </r>
      </text>
    </comment>
    <comment ref="CI6" author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family val="3"/>
            <charset val="128"/>
          </rPr>
          <t>（４・５月分）キャリアパス要件Ⅴで「満たす」を選択しているのに加算区分等が選択されていなければ「１」</t>
        </r>
      </text>
    </comment>
    <comment ref="B8" author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family val="3"/>
            <charset val="128"/>
          </rPr>
          <t>（６月以降分）キャリアパス要件Ⅴで「満たす」を選択しているのに加算区分等が選択されていなければ「１」</t>
        </r>
      </text>
    </comment>
    <comment ref="B9" author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text>
        <r>
          <rPr>
            <sz val="9"/>
            <color rgb="FF000000"/>
            <rFont val="MS P ゴシック"/>
            <family val="3"/>
            <charset val="128"/>
          </rPr>
          <t>算定していない場合は、
「特定加算なし」を選択してください。</t>
        </r>
      </text>
    </comment>
    <comment ref="L9" authorId="0">
      <text>
        <r>
          <rPr>
            <sz val="9"/>
            <color rgb="FF000000"/>
            <rFont val="MS P ゴシック"/>
            <family val="3"/>
            <charset val="128"/>
          </rPr>
          <t>算定していない場合は、
「ベア加算なし」を選択してください。</t>
        </r>
      </text>
    </comment>
    <comment ref="CI9" authorId="0">
      <text>
        <r>
          <rPr>
            <sz val="9"/>
            <color rgb="FF000000"/>
            <rFont val="MS P ゴシック"/>
            <family val="3"/>
            <charset val="128"/>
          </rPr>
          <t>キャリアパス要件Ⅴで「満たす」を選択していれば「１」</t>
        </r>
      </text>
    </comment>
    <comment ref="CI10" authorId="0">
      <text>
        <r>
          <rPr>
            <sz val="9"/>
            <color rgb="FF000000"/>
            <rFont val="MS P ゴシック"/>
            <family val="3"/>
            <charset val="128"/>
          </rPr>
          <t>職場環境等要件の上位区分を「満たす」と選択していれば「１」</t>
        </r>
      </text>
    </comment>
    <comment ref="B13" authorId="0">
      <text>
        <r>
          <rPr>
            <sz val="9"/>
            <color rgb="FF000000"/>
            <rFont val="MS P ゴシック"/>
            <family val="3"/>
            <charset val="128"/>
          </rPr>
          <t>令和６年度の算定対象月を記入してください。</t>
        </r>
      </text>
    </comment>
    <comment ref="F15" author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family val="3"/>
            <charset val="128"/>
          </rPr>
          <t>右欄の選択肢（「満たす」など）から、
それぞれ当てはまるものを選択してください。</t>
        </r>
      </text>
    </comment>
    <comment ref="AL25" author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family val="3"/>
            <charset val="128"/>
          </rPr>
          <t>小規模事業者等の特例で満たす場合も含む</t>
        </r>
      </text>
    </comment>
    <comment ref="AG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family val="3"/>
            <charset val="128"/>
          </rPr>
          <t>「満たす」を選択した場合は、算定する加算の区分等を選択してください。</t>
        </r>
      </text>
    </comment>
    <comment ref="AL41" authorId="0">
      <text>
        <r>
          <rPr>
            <sz val="9"/>
            <color rgb="FF000000"/>
            <rFont val="MS P ゴシック"/>
            <family val="3"/>
            <charset val="128"/>
          </rPr>
          <t>「満たす」を選択した場合は、算定する加算の区分等を選択してください。</t>
        </r>
      </text>
    </comment>
    <comment ref="B47" author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<sst xmlns="http://schemas.openxmlformats.org/spreadsheetml/2006/main" count="6830" uniqueCount="2416">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</sst>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6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77" fillId="2" borderId="142"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38" fontId="89" fillId="2" borderId="11" xfId="1"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xmlns=""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xmlns=""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xmlns=""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xmlns=""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xmlns=""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xmlns=""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xmlns=""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xmlns=""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xmlns=""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xmlns=""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xmlns=""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xmlns=""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Lst>
            </xdr:cNvPr>
            <xdr:cNvSpPr/>
          </xdr:nvSpPr>
          <xdr:spPr>
            <a:xfrm>
              <a:off x="0" y="0"/>
              <a:ext cx="0" cy="0"/>
            </a:xfrm>
            <a:prstGeom prst="rect">
              <a:avLst/>
            </a:prstGeom>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xmlns=""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xmlns=""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xmlns=""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xmlns=""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xmlns=""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xmlns=""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xmlns=""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xmlns=""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Lst>
              </xdr:cNvPr>
              <xdr:cNvSpPr/>
            </xdr:nvSpPr>
            <xdr:spPr>
              <a:xfrm>
                <a:off x="4501773" y="3772561"/>
                <a:ext cx="303832" cy="248786"/>
              </a:xfrm>
              <a:prstGeom prst="rect">
                <a:avLst/>
              </a:prstGeom>
            </xdr:spPr>
          </xdr:sp>
          <xdr:sp macro="" textlink="">
            <xdr:nvSpPr>
              <xdr:cNvPr id="91138" name="Option Button 2" hidden="1">
                <a:extLst>
                  <a:ext uri="{63B3BB69-23CF-44E3-9099-C40C66FF867C}">
                    <a14:compatExt spid="_x0000_s91138"/>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900-000003000000}"/>
                </a:ext>
              </a:extLst>
            </xdr:cNvPr>
            <xdr:cNvGrpSpPr/>
          </xdr:nvGrpSpPr>
          <xdr:grpSpPr>
            <a:xfrm>
              <a:off x="4514850" y="4810126"/>
              <a:ext cx="304800" cy="714374"/>
              <a:chOff x="4479758" y="4496301"/>
              <a:chExt cx="301792" cy="780047"/>
            </a:xfrm>
          </xdr:grpSpPr>
          <xdr:sp macro="" textlink="">
            <xdr:nvSpPr>
              <xdr:cNvPr id="91139" name="Option Button 3" hidden="1">
                <a:extLst>
                  <a:ext uri="{63B3BB69-23CF-44E3-9099-C40C66FF867C}">
                    <a14:compatExt spid="_x0000_s91139"/>
                  </a:ext>
                </a:extLst>
              </xdr:cNvPr>
              <xdr:cNvSpPr/>
            </xdr:nvSpPr>
            <xdr:spPr>
              <a:xfrm>
                <a:off x="4479758" y="4496301"/>
                <a:ext cx="301792" cy="238124"/>
              </a:xfrm>
              <a:prstGeom prst="rect">
                <a:avLst/>
              </a:prstGeom>
            </xdr:spPr>
          </xdr:sp>
          <xdr:sp macro="" textlink="">
            <xdr:nvSpPr>
              <xdr:cNvPr id="91140" name="Option Button 4" hidden="1">
                <a:extLst>
                  <a:ext uri="{63B3BB69-23CF-44E3-9099-C40C66FF867C}">
                    <a14:compatExt spid="_x0000_s91140"/>
                  </a:ext>
                </a:extLst>
              </xdr:cNvPr>
              <xdr:cNvSpPr/>
            </xdr:nvSpPr>
            <xdr:spPr>
              <a:xfrm>
                <a:off x="4479758" y="4771022"/>
                <a:ext cx="301792" cy="238124"/>
              </a:xfrm>
              <a:prstGeom prst="rect">
                <a:avLst/>
              </a:prstGeom>
            </xdr:spPr>
          </xdr:sp>
          <xdr:sp macro="" textlink="">
            <xdr:nvSpPr>
              <xdr:cNvPr id="91141" name="Option Button 5" hidden="1">
                <a:extLst>
                  <a:ext uri="{63B3BB69-23CF-44E3-9099-C40C66FF867C}">
                    <a14:compatExt spid="_x0000_s91141"/>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900-000004000000}"/>
                </a:ext>
              </a:extLst>
            </xdr:cNvPr>
            <xdr:cNvGrpSpPr/>
          </xdr:nvGrpSpPr>
          <xdr:grpSpPr>
            <a:xfrm>
              <a:off x="4514850" y="5676902"/>
              <a:ext cx="304800" cy="698092"/>
              <a:chOff x="4549825" y="5456607"/>
              <a:chExt cx="308371" cy="762885"/>
            </a:xfrm>
          </xdr:grpSpPr>
          <xdr:sp macro="" textlink="">
            <xdr:nvSpPr>
              <xdr:cNvPr id="91142" name="Option Button 6" hidden="1">
                <a:extLst>
                  <a:ext uri="{63B3BB69-23CF-44E3-9099-C40C66FF867C}">
                    <a14:compatExt spid="_x0000_s91142"/>
                  </a:ext>
                </a:extLst>
              </xdr:cNvPr>
              <xdr:cNvSpPr/>
            </xdr:nvSpPr>
            <xdr:spPr>
              <a:xfrm>
                <a:off x="4549825" y="5456607"/>
                <a:ext cx="308371" cy="238128"/>
              </a:xfrm>
              <a:prstGeom prst="rect">
                <a:avLst/>
              </a:prstGeom>
            </xdr:spPr>
          </xdr:sp>
          <xdr:sp macro="" textlink="">
            <xdr:nvSpPr>
              <xdr:cNvPr id="91143" name="Option Button 7" hidden="1">
                <a:extLst>
                  <a:ext uri="{63B3BB69-23CF-44E3-9099-C40C66FF867C}">
                    <a14:compatExt spid="_x0000_s91143"/>
                  </a:ext>
                </a:extLst>
              </xdr:cNvPr>
              <xdr:cNvSpPr/>
            </xdr:nvSpPr>
            <xdr:spPr>
              <a:xfrm>
                <a:off x="4549825" y="5722888"/>
                <a:ext cx="308371" cy="228598"/>
              </a:xfrm>
              <a:prstGeom prst="rect">
                <a:avLst/>
              </a:prstGeom>
            </xdr:spPr>
          </xdr:sp>
          <xdr:sp macro="" textlink="">
            <xdr:nvSpPr>
              <xdr:cNvPr id="91144" name="Option Button 8" hidden="1">
                <a:extLst>
                  <a:ext uri="{63B3BB69-23CF-44E3-9099-C40C66FF867C}">
                    <a14:compatExt spid="_x0000_s91144"/>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900-000009000000}"/>
                </a:ext>
              </a:extLst>
            </xdr:cNvPr>
            <xdr:cNvGrpSpPr/>
          </xdr:nvGrpSpPr>
          <xdr:grpSpPr>
            <a:xfrm>
              <a:off x="5886450" y="9023132"/>
              <a:ext cx="304800" cy="371497"/>
              <a:chOff x="5763126" y="8931932"/>
              <a:chExt cx="301792" cy="494794"/>
            </a:xfrm>
          </xdr:grpSpPr>
          <xdr:sp macro="" textlink="">
            <xdr:nvSpPr>
              <xdr:cNvPr id="91147" name="Option Button 11" hidden="1">
                <a:extLst>
                  <a:ext uri="{63B3BB69-23CF-44E3-9099-C40C66FF867C}">
                    <a14:compatExt spid="_x0000_s91147"/>
                  </a:ext>
                </a:extLst>
              </xdr:cNvPr>
              <xdr:cNvSpPr/>
            </xdr:nvSpPr>
            <xdr:spPr>
              <a:xfrm>
                <a:off x="5763126" y="8931932"/>
                <a:ext cx="301792" cy="238124"/>
              </a:xfrm>
              <a:prstGeom prst="rect">
                <a:avLst/>
              </a:prstGeom>
            </xdr:spPr>
          </xdr:sp>
          <xdr:sp macro="" textlink="">
            <xdr:nvSpPr>
              <xdr:cNvPr id="91148" name="Option Button 12" hidden="1">
                <a:extLst>
                  <a:ext uri="{63B3BB69-23CF-44E3-9099-C40C66FF867C}">
                    <a14:compatExt spid="_x0000_s91148"/>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900-00000A000000}"/>
                </a:ext>
              </a:extLst>
            </xdr:cNvPr>
            <xdr:cNvGrpSpPr/>
          </xdr:nvGrpSpPr>
          <xdr:grpSpPr>
            <a:xfrm>
              <a:off x="4514850" y="6543682"/>
              <a:ext cx="304800" cy="638169"/>
              <a:chOff x="4549825" y="6438934"/>
              <a:chExt cx="308371" cy="779256"/>
            </a:xfrm>
          </xdr:grpSpPr>
          <xdr:sp macro="" textlink="">
            <xdr:nvSpPr>
              <xdr:cNvPr id="91153" name="Option Button 17" hidden="1">
                <a:extLst>
                  <a:ext uri="{63B3BB69-23CF-44E3-9099-C40C66FF867C}">
                    <a14:compatExt spid="_x0000_s91153"/>
                  </a:ext>
                </a:extLst>
              </xdr:cNvPr>
              <xdr:cNvSpPr/>
            </xdr:nvSpPr>
            <xdr:spPr>
              <a:xfrm>
                <a:off x="4549825" y="6438934"/>
                <a:ext cx="308371" cy="238129"/>
              </a:xfrm>
              <a:prstGeom prst="rect">
                <a:avLst/>
              </a:prstGeom>
            </xdr:spPr>
          </xdr:sp>
          <xdr:sp macro="" textlink="">
            <xdr:nvSpPr>
              <xdr:cNvPr id="91154" name="Option Button 18" hidden="1">
                <a:extLst>
                  <a:ext uri="{63B3BB69-23CF-44E3-9099-C40C66FF867C}">
                    <a14:compatExt spid="_x0000_s91154"/>
                  </a:ext>
                </a:extLst>
              </xdr:cNvPr>
              <xdr:cNvSpPr/>
            </xdr:nvSpPr>
            <xdr:spPr>
              <a:xfrm>
                <a:off x="4549825" y="6714679"/>
                <a:ext cx="308371" cy="219074"/>
              </a:xfrm>
              <a:prstGeom prst="rect">
                <a:avLst/>
              </a:prstGeom>
            </xdr:spPr>
          </xdr:sp>
          <xdr:sp macro="" textlink="">
            <xdr:nvSpPr>
              <xdr:cNvPr id="91155" name="Option Button 19" hidden="1">
                <a:extLst>
                  <a:ext uri="{63B3BB69-23CF-44E3-9099-C40C66FF867C}">
                    <a14:compatExt spid="_x0000_s91155"/>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900-000019000000}"/>
                </a:ext>
              </a:extLst>
            </xdr:cNvPr>
            <xdr:cNvGrpSpPr/>
          </xdr:nvGrpSpPr>
          <xdr:grpSpPr>
            <a:xfrm>
              <a:off x="5890075" y="8154126"/>
              <a:ext cx="220580" cy="694604"/>
              <a:chOff x="5767611" y="8168777"/>
              <a:chExt cx="217571" cy="792442"/>
            </a:xfrm>
          </xdr:grpSpPr>
          <xdr:sp macro="" textlink="">
            <xdr:nvSpPr>
              <xdr:cNvPr id="91166" name="Option Button 30" hidden="1">
                <a:extLst>
                  <a:ext uri="{63B3BB69-23CF-44E3-9099-C40C66FF867C}">
                    <a14:compatExt spid="_x0000_s91166"/>
                  </a:ext>
                </a:extLst>
              </xdr:cNvPr>
              <xdr:cNvSpPr/>
            </xdr:nvSpPr>
            <xdr:spPr>
              <a:xfrm>
                <a:off x="5768109" y="8168777"/>
                <a:ext cx="217073" cy="237624"/>
              </a:xfrm>
              <a:prstGeom prst="rect">
                <a:avLst/>
              </a:prstGeom>
            </xdr:spPr>
          </xdr:sp>
          <xdr:sp macro="" textlink="">
            <xdr:nvSpPr>
              <xdr:cNvPr id="91167" name="Option Button 31" hidden="1">
                <a:extLst>
                  <a:ext uri="{63B3BB69-23CF-44E3-9099-C40C66FF867C}">
                    <a14:compatExt spid="_x0000_s91167"/>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Lst>
              </xdr:cNvPr>
              <xdr:cNvSpPr/>
            </xdr:nvSpPr>
            <xdr:spPr>
              <a:xfrm>
                <a:off x="45017" y="37725"/>
                <a:ext cx="3039" cy="2488"/>
              </a:xfrm>
              <a:prstGeom prst="rect">
                <a:avLst/>
              </a:prstGeom>
            </xdr:spPr>
          </xdr:sp>
          <xdr:sp macro="" textlink="">
            <xdr:nvSpPr>
              <xdr:cNvPr id="91169" name="Option Button 33" hidden="1">
                <a:extLst>
                  <a:ext uri="{63B3BB69-23CF-44E3-9099-C40C66FF867C}">
                    <a14:compatExt spid="_x0000_s91169"/>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Lst>
              </xdr:cNvPr>
              <xdr:cNvSpPr/>
            </xdr:nvSpPr>
            <xdr:spPr>
              <a:xfrm>
                <a:off x="57686" y="45007"/>
                <a:ext cx="3018" cy="2462"/>
              </a:xfrm>
              <a:prstGeom prst="rect">
                <a:avLst/>
              </a:prstGeom>
            </xdr:spPr>
          </xdr:sp>
          <xdr:sp macro="" textlink="">
            <xdr:nvSpPr>
              <xdr:cNvPr id="91171" name="Option Button 35" hidden="1">
                <a:extLst>
                  <a:ext uri="{63B3BB69-23CF-44E3-9099-C40C66FF867C}">
                    <a14:compatExt spid="_x0000_s91171"/>
                  </a:ext>
                </a:extLst>
              </xdr:cNvPr>
              <xdr:cNvSpPr/>
            </xdr:nvSpPr>
            <xdr:spPr>
              <a:xfrm>
                <a:off x="57686" y="47817"/>
                <a:ext cx="3018" cy="2481"/>
              </a:xfrm>
              <a:prstGeom prst="rect">
                <a:avLst/>
              </a:prstGeom>
            </xdr:spPr>
          </xdr:sp>
          <xdr:sp macro="" textlink="">
            <xdr:nvSpPr>
              <xdr:cNvPr id="91172" name="Option Button 36" hidden="1">
                <a:extLst>
                  <a:ext uri="{63B3BB69-23CF-44E3-9099-C40C66FF867C}">
                    <a14:compatExt spid="_x0000_s91172"/>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Lst>
              </xdr:cNvPr>
              <xdr:cNvSpPr/>
            </xdr:nvSpPr>
            <xdr:spPr>
              <a:xfrm>
                <a:off x="57631" y="54838"/>
                <a:ext cx="3018" cy="2286"/>
              </a:xfrm>
              <a:prstGeom prst="rect">
                <a:avLst/>
              </a:prstGeom>
            </xdr:spPr>
          </xdr:sp>
          <xdr:sp macro="" textlink="">
            <xdr:nvSpPr>
              <xdr:cNvPr id="91174" name="Option Button 38" hidden="1">
                <a:extLst>
                  <a:ext uri="{63B3BB69-23CF-44E3-9099-C40C66FF867C}">
                    <a14:compatExt spid="_x0000_s91174"/>
                  </a:ext>
                </a:extLst>
              </xdr:cNvPr>
              <xdr:cNvSpPr/>
            </xdr:nvSpPr>
            <xdr:spPr>
              <a:xfrm>
                <a:off x="57631" y="57586"/>
                <a:ext cx="3018" cy="2095"/>
              </a:xfrm>
              <a:prstGeom prst="rect">
                <a:avLst/>
              </a:prstGeom>
            </xdr:spPr>
          </xdr:sp>
          <xdr:sp macro="" textlink="">
            <xdr:nvSpPr>
              <xdr:cNvPr id="91175" name="Option Button 39" hidden="1">
                <a:extLst>
                  <a:ext uri="{63B3BB69-23CF-44E3-9099-C40C66FF867C}">
                    <a14:compatExt spid="_x0000_s91175"/>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Lst>
              </xdr:cNvPr>
              <xdr:cNvSpPr/>
            </xdr:nvSpPr>
            <xdr:spPr>
              <a:xfrm>
                <a:off x="57631" y="54838"/>
                <a:ext cx="3018" cy="2286"/>
              </a:xfrm>
              <a:prstGeom prst="rect">
                <a:avLst/>
              </a:prstGeom>
            </xdr:spPr>
          </xdr:sp>
          <xdr:sp macro="" textlink="">
            <xdr:nvSpPr>
              <xdr:cNvPr id="91177" name="Option Button 41" hidden="1">
                <a:extLst>
                  <a:ext uri="{63B3BB69-23CF-44E3-9099-C40C66FF867C}">
                    <a14:compatExt spid="_x0000_s91177"/>
                  </a:ext>
                </a:extLst>
              </xdr:cNvPr>
              <xdr:cNvSpPr/>
            </xdr:nvSpPr>
            <xdr:spPr>
              <a:xfrm>
                <a:off x="57631" y="57649"/>
                <a:ext cx="3018" cy="2096"/>
              </a:xfrm>
              <a:prstGeom prst="rect">
                <a:avLst/>
              </a:prstGeom>
            </xdr:spPr>
          </xdr:sp>
          <xdr:sp macro="" textlink="">
            <xdr:nvSpPr>
              <xdr:cNvPr id="91178" name="Option Button 42" hidden="1">
                <a:extLst>
                  <a:ext uri="{63B3BB69-23CF-44E3-9099-C40C66FF867C}">
                    <a14:compatExt spid="_x0000_s91178"/>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Lst>
              </xdr:cNvPr>
              <xdr:cNvSpPr/>
            </xdr:nvSpPr>
            <xdr:spPr>
              <a:xfrm>
                <a:off x="45321" y="72871"/>
                <a:ext cx="2225" cy="2179"/>
              </a:xfrm>
              <a:prstGeom prst="rect">
                <a:avLst/>
              </a:prstGeom>
            </xdr:spPr>
          </xdr:sp>
          <xdr:sp macro="" textlink="">
            <xdr:nvSpPr>
              <xdr:cNvPr id="91180" name="Option Button 44" hidden="1">
                <a:extLst>
                  <a:ext uri="{63B3BB69-23CF-44E3-9099-C40C66FF867C}">
                    <a14:compatExt spid="_x0000_s91180"/>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900-00002B000000}"/>
                </a:ext>
              </a:extLst>
            </xdr:cNvPr>
            <xdr:cNvGrpSpPr/>
          </xdr:nvGrpSpPr>
          <xdr:grpSpPr>
            <a:xfrm>
              <a:off x="4523515" y="8146765"/>
              <a:ext cx="200247" cy="744691"/>
              <a:chOff x="4538959" y="8166077"/>
              <a:chExt cx="208607" cy="749767"/>
            </a:xfrm>
          </xdr:grpSpPr>
          <xdr:sp macro="" textlink="">
            <xdr:nvSpPr>
              <xdr:cNvPr id="91181" name="Option Button 45" hidden="1">
                <a:extLst>
                  <a:ext uri="{63B3BB69-23CF-44E3-9099-C40C66FF867C}">
                    <a14:compatExt spid="_x0000_s91181"/>
                  </a:ext>
                </a:extLst>
              </xdr:cNvPr>
              <xdr:cNvSpPr/>
            </xdr:nvSpPr>
            <xdr:spPr>
              <a:xfrm>
                <a:off x="4540457" y="8166077"/>
                <a:ext cx="207109" cy="240340"/>
              </a:xfrm>
              <a:prstGeom prst="rect">
                <a:avLst/>
              </a:prstGeom>
            </xdr:spPr>
          </xdr:sp>
          <xdr:sp macro="" textlink="">
            <xdr:nvSpPr>
              <xdr:cNvPr id="91182" name="Option Button 46" hidden="1">
                <a:extLst>
                  <a:ext uri="{63B3BB69-23CF-44E3-9099-C40C66FF867C}">
                    <a14:compatExt spid="_x0000_s91182"/>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900-00002C000000}"/>
                </a:ext>
              </a:extLst>
            </xdr:cNvPr>
            <xdr:cNvGrpSpPr/>
          </xdr:nvGrpSpPr>
          <xdr:grpSpPr>
            <a:xfrm>
              <a:off x="5894842" y="7309827"/>
              <a:ext cx="304802" cy="710980"/>
              <a:chOff x="5809589" y="7290593"/>
              <a:chExt cx="301595" cy="707491"/>
            </a:xfrm>
          </xdr:grpSpPr>
          <xdr:sp macro="" textlink="">
            <xdr:nvSpPr>
              <xdr:cNvPr id="91184" name="Option Button 48" hidden="1">
                <a:extLst>
                  <a:ext uri="{63B3BB69-23CF-44E3-9099-C40C66FF867C}">
                    <a14:compatExt spid="_x0000_s91184"/>
                  </a:ext>
                </a:extLst>
              </xdr:cNvPr>
              <xdr:cNvSpPr/>
            </xdr:nvSpPr>
            <xdr:spPr>
              <a:xfrm>
                <a:off x="5809589" y="7290593"/>
                <a:ext cx="301594" cy="245575"/>
              </a:xfrm>
              <a:prstGeom prst="rect">
                <a:avLst/>
              </a:prstGeom>
            </xdr:spPr>
          </xdr:sp>
          <xdr:sp macro="" textlink="">
            <xdr:nvSpPr>
              <xdr:cNvPr id="91185" name="Option Button 49" hidden="1">
                <a:extLst>
                  <a:ext uri="{63B3BB69-23CF-44E3-9099-C40C66FF867C}">
                    <a14:compatExt spid="_x0000_s91185"/>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A00-000002000000}"/>
                </a:ext>
              </a:extLst>
            </xdr:cNvPr>
            <xdr:cNvGrpSpPr/>
          </xdr:nvGrpSpPr>
          <xdr:grpSpPr>
            <a:xfrm>
              <a:off x="4524375" y="4257675"/>
              <a:ext cx="304800" cy="400049"/>
              <a:chOff x="4501773" y="3772582"/>
              <a:chExt cx="303832" cy="486864"/>
            </a:xfrm>
          </xdr:grpSpPr>
          <xdr:sp macro="" textlink="">
            <xdr:nvSpPr>
              <xdr:cNvPr id="79873" name="Option Button 1" hidden="1">
                <a:extLst>
                  <a:ext uri="{63B3BB69-23CF-44E3-9099-C40C66FF867C}">
                    <a14:compatExt spid="_x0000_s79873"/>
                  </a:ext>
                </a:extLst>
              </xdr:cNvPr>
              <xdr:cNvSpPr/>
            </xdr:nvSpPr>
            <xdr:spPr>
              <a:xfrm>
                <a:off x="4501773" y="3772582"/>
                <a:ext cx="303832" cy="248785"/>
              </a:xfrm>
              <a:prstGeom prst="rect">
                <a:avLst/>
              </a:prstGeom>
            </xdr:spPr>
          </xdr:sp>
          <xdr:sp macro="" textlink="">
            <xdr:nvSpPr>
              <xdr:cNvPr id="79874" name="Option Button 2" hidden="1">
                <a:extLst>
                  <a:ext uri="{63B3BB69-23CF-44E3-9099-C40C66FF867C}">
                    <a14:compatExt spid="_x0000_s79874"/>
                  </a:ext>
                </a:extLst>
              </xdr:cNvPr>
              <xdr:cNvSpPr/>
            </xdr:nvSpPr>
            <xdr:spPr>
              <a:xfrm>
                <a:off x="4501773" y="4021322"/>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A00-000003000000}"/>
                </a:ext>
              </a:extLst>
            </xdr:cNvPr>
            <xdr:cNvGrpSpPr/>
          </xdr:nvGrpSpPr>
          <xdr:grpSpPr>
            <a:xfrm>
              <a:off x="4514850" y="4810125"/>
              <a:ext cx="304800" cy="714376"/>
              <a:chOff x="4479758" y="4496290"/>
              <a:chExt cx="301792" cy="780074"/>
            </a:xfrm>
          </xdr:grpSpPr>
          <xdr:sp macro="" textlink="">
            <xdr:nvSpPr>
              <xdr:cNvPr id="79875" name="Option Button 3" hidden="1">
                <a:extLst>
                  <a:ext uri="{63B3BB69-23CF-44E3-9099-C40C66FF867C}">
                    <a14:compatExt spid="_x0000_s79875"/>
                  </a:ext>
                </a:extLst>
              </xdr:cNvPr>
              <xdr:cNvSpPr/>
            </xdr:nvSpPr>
            <xdr:spPr>
              <a:xfrm>
                <a:off x="4479758" y="4496290"/>
                <a:ext cx="301792" cy="238126"/>
              </a:xfrm>
              <a:prstGeom prst="rect">
                <a:avLst/>
              </a:prstGeom>
            </xdr:spPr>
          </xdr:sp>
          <xdr:sp macro="" textlink="">
            <xdr:nvSpPr>
              <xdr:cNvPr id="79876" name="Option Button 4" hidden="1">
                <a:extLst>
                  <a:ext uri="{63B3BB69-23CF-44E3-9099-C40C66FF867C}">
                    <a14:compatExt spid="_x0000_s79876"/>
                  </a:ext>
                </a:extLst>
              </xdr:cNvPr>
              <xdr:cNvSpPr/>
            </xdr:nvSpPr>
            <xdr:spPr>
              <a:xfrm>
                <a:off x="4479758" y="4771022"/>
                <a:ext cx="301792" cy="238126"/>
              </a:xfrm>
              <a:prstGeom prst="rect">
                <a:avLst/>
              </a:prstGeom>
            </xdr:spPr>
          </xdr:sp>
          <xdr:sp macro="" textlink="">
            <xdr:nvSpPr>
              <xdr:cNvPr id="79877" name="Option Button 5" hidden="1">
                <a:extLst>
                  <a:ext uri="{63B3BB69-23CF-44E3-9099-C40C66FF867C}">
                    <a14:compatExt spid="_x0000_s79877"/>
                  </a:ext>
                </a:extLst>
              </xdr:cNvPr>
              <xdr:cNvSpPr/>
            </xdr:nvSpPr>
            <xdr:spPr>
              <a:xfrm>
                <a:off x="4479758" y="5028210"/>
                <a:ext cx="301792" cy="24815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A00-000004000000}"/>
                </a:ext>
              </a:extLst>
            </xdr:cNvPr>
            <xdr:cNvGrpSpPr/>
          </xdr:nvGrpSpPr>
          <xdr:grpSpPr>
            <a:xfrm>
              <a:off x="4514850" y="5676906"/>
              <a:ext cx="304800" cy="698084"/>
              <a:chOff x="4549825" y="5456623"/>
              <a:chExt cx="308371" cy="762878"/>
            </a:xfrm>
          </xdr:grpSpPr>
          <xdr:sp macro="" textlink="">
            <xdr:nvSpPr>
              <xdr:cNvPr id="79878" name="Option Button 6" hidden="1">
                <a:extLst>
                  <a:ext uri="{63B3BB69-23CF-44E3-9099-C40C66FF867C}">
                    <a14:compatExt spid="_x0000_s79878"/>
                  </a:ext>
                </a:extLst>
              </xdr:cNvPr>
              <xdr:cNvSpPr/>
            </xdr:nvSpPr>
            <xdr:spPr>
              <a:xfrm>
                <a:off x="4549825" y="5456623"/>
                <a:ext cx="308371" cy="238130"/>
              </a:xfrm>
              <a:prstGeom prst="rect">
                <a:avLst/>
              </a:prstGeom>
            </xdr:spPr>
          </xdr:sp>
          <xdr:sp macro="" textlink="">
            <xdr:nvSpPr>
              <xdr:cNvPr id="79879" name="Option Button 7" hidden="1">
                <a:extLst>
                  <a:ext uri="{63B3BB69-23CF-44E3-9099-C40C66FF867C}">
                    <a14:compatExt spid="_x0000_s79879"/>
                  </a:ext>
                </a:extLst>
              </xdr:cNvPr>
              <xdr:cNvSpPr/>
            </xdr:nvSpPr>
            <xdr:spPr>
              <a:xfrm>
                <a:off x="4549825" y="5722888"/>
                <a:ext cx="308371" cy="228600"/>
              </a:xfrm>
              <a:prstGeom prst="rect">
                <a:avLst/>
              </a:prstGeom>
            </xdr:spPr>
          </xdr:sp>
          <xdr:sp macro="" textlink="">
            <xdr:nvSpPr>
              <xdr:cNvPr id="79880" name="Option Button 8" hidden="1">
                <a:extLst>
                  <a:ext uri="{63B3BB69-23CF-44E3-9099-C40C66FF867C}">
                    <a14:compatExt spid="_x0000_s79880"/>
                  </a:ext>
                </a:extLst>
              </xdr:cNvPr>
              <xdr:cNvSpPr/>
            </xdr:nvSpPr>
            <xdr:spPr>
              <a:xfrm>
                <a:off x="4549825" y="6000428"/>
                <a:ext cx="308371" cy="21907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A00-000009000000}"/>
                </a:ext>
              </a:extLst>
            </xdr:cNvPr>
            <xdr:cNvGrpSpPr/>
          </xdr:nvGrpSpPr>
          <xdr:grpSpPr>
            <a:xfrm>
              <a:off x="5886450" y="9023141"/>
              <a:ext cx="304800" cy="371484"/>
              <a:chOff x="5763126" y="8931958"/>
              <a:chExt cx="301792" cy="494749"/>
            </a:xfrm>
          </xdr:grpSpPr>
          <xdr:sp macro="" textlink="">
            <xdr:nvSpPr>
              <xdr:cNvPr id="79883" name="Option Button 11" hidden="1">
                <a:extLst>
                  <a:ext uri="{63B3BB69-23CF-44E3-9099-C40C66FF867C}">
                    <a14:compatExt spid="_x0000_s79883"/>
                  </a:ext>
                </a:extLst>
              </xdr:cNvPr>
              <xdr:cNvSpPr/>
            </xdr:nvSpPr>
            <xdr:spPr>
              <a:xfrm>
                <a:off x="5763126" y="8931958"/>
                <a:ext cx="301792" cy="238125"/>
              </a:xfrm>
              <a:prstGeom prst="rect">
                <a:avLst/>
              </a:prstGeom>
            </xdr:spPr>
          </xdr:sp>
          <xdr:sp macro="" textlink="">
            <xdr:nvSpPr>
              <xdr:cNvPr id="79884" name="Option Button 12" hidden="1">
                <a:extLst>
                  <a:ext uri="{63B3BB69-23CF-44E3-9099-C40C66FF867C}">
                    <a14:compatExt spid="_x0000_s79884"/>
                  </a:ext>
                </a:extLst>
              </xdr:cNvPr>
              <xdr:cNvSpPr/>
            </xdr:nvSpPr>
            <xdr:spPr>
              <a:xfrm>
                <a:off x="5763126" y="9207632"/>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A00-00000A000000}"/>
                </a:ext>
              </a:extLst>
            </xdr:cNvPr>
            <xdr:cNvGrpSpPr/>
          </xdr:nvGrpSpPr>
          <xdr:grpSpPr>
            <a:xfrm>
              <a:off x="4514850" y="6543680"/>
              <a:ext cx="304800" cy="638165"/>
              <a:chOff x="4549825" y="6438968"/>
              <a:chExt cx="308371" cy="779243"/>
            </a:xfrm>
          </xdr:grpSpPr>
          <xdr:sp macro="" textlink="">
            <xdr:nvSpPr>
              <xdr:cNvPr id="79889" name="Option Button 17" hidden="1">
                <a:extLst>
                  <a:ext uri="{63B3BB69-23CF-44E3-9099-C40C66FF867C}">
                    <a14:compatExt spid="_x0000_s79889"/>
                  </a:ext>
                </a:extLst>
              </xdr:cNvPr>
              <xdr:cNvSpPr/>
            </xdr:nvSpPr>
            <xdr:spPr>
              <a:xfrm>
                <a:off x="4549825" y="6438968"/>
                <a:ext cx="308371" cy="238132"/>
              </a:xfrm>
              <a:prstGeom prst="rect">
                <a:avLst/>
              </a:prstGeom>
            </xdr:spPr>
          </xdr:sp>
          <xdr:sp macro="" textlink="">
            <xdr:nvSpPr>
              <xdr:cNvPr id="79890" name="Option Button 18" hidden="1">
                <a:extLst>
                  <a:ext uri="{63B3BB69-23CF-44E3-9099-C40C66FF867C}">
                    <a14:compatExt spid="_x0000_s79890"/>
                  </a:ext>
                </a:extLst>
              </xdr:cNvPr>
              <xdr:cNvSpPr/>
            </xdr:nvSpPr>
            <xdr:spPr>
              <a:xfrm>
                <a:off x="4549825" y="6714679"/>
                <a:ext cx="308371" cy="219078"/>
              </a:xfrm>
              <a:prstGeom prst="rect">
                <a:avLst/>
              </a:prstGeom>
            </xdr:spPr>
          </xdr:sp>
          <xdr:sp macro="" textlink="">
            <xdr:nvSpPr>
              <xdr:cNvPr id="79891" name="Option Button 19" hidden="1">
                <a:extLst>
                  <a:ext uri="{63B3BB69-23CF-44E3-9099-C40C66FF867C}">
                    <a14:compatExt spid="_x0000_s79891"/>
                  </a:ext>
                </a:extLst>
              </xdr:cNvPr>
              <xdr:cNvSpPr/>
            </xdr:nvSpPr>
            <xdr:spPr>
              <a:xfrm>
                <a:off x="4549825" y="6999134"/>
                <a:ext cx="308371" cy="21907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A00-000019000000}"/>
                </a:ext>
              </a:extLst>
            </xdr:cNvPr>
            <xdr:cNvGrpSpPr/>
          </xdr:nvGrpSpPr>
          <xdr:grpSpPr>
            <a:xfrm>
              <a:off x="5890086" y="8154117"/>
              <a:ext cx="220586" cy="694585"/>
              <a:chOff x="5767502" y="8168725"/>
              <a:chExt cx="217632" cy="792558"/>
            </a:xfrm>
          </xdr:grpSpPr>
          <xdr:sp macro="" textlink="">
            <xdr:nvSpPr>
              <xdr:cNvPr id="79902" name="Option Button 30" hidden="1">
                <a:extLst>
                  <a:ext uri="{63B3BB69-23CF-44E3-9099-C40C66FF867C}">
                    <a14:compatExt spid="_x0000_s79902"/>
                  </a:ext>
                </a:extLst>
              </xdr:cNvPr>
              <xdr:cNvSpPr/>
            </xdr:nvSpPr>
            <xdr:spPr>
              <a:xfrm>
                <a:off x="5768064" y="8168725"/>
                <a:ext cx="217070" cy="237623"/>
              </a:xfrm>
              <a:prstGeom prst="rect">
                <a:avLst/>
              </a:prstGeom>
            </xdr:spPr>
          </xdr:sp>
          <xdr:sp macro="" textlink="">
            <xdr:nvSpPr>
              <xdr:cNvPr id="79903" name="Option Button 31" hidden="1">
                <a:extLst>
                  <a:ext uri="{63B3BB69-23CF-44E3-9099-C40C66FF867C}">
                    <a14:compatExt spid="_x0000_s79903"/>
                  </a:ext>
                </a:extLst>
              </xdr:cNvPr>
              <xdr:cNvSpPr/>
            </xdr:nvSpPr>
            <xdr:spPr>
              <a:xfrm>
                <a:off x="5767502" y="8723157"/>
                <a:ext cx="216066"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Lst>
              </xdr:cNvPr>
              <xdr:cNvSpPr/>
            </xdr:nvSpPr>
            <xdr:spPr>
              <a:xfrm>
                <a:off x="45017" y="37725"/>
                <a:ext cx="3039" cy="2488"/>
              </a:xfrm>
              <a:prstGeom prst="rect">
                <a:avLst/>
              </a:prstGeom>
            </xdr:spPr>
          </xdr:sp>
          <xdr:sp macro="" textlink="">
            <xdr:nvSpPr>
              <xdr:cNvPr id="79905" name="Option Button 33" hidden="1">
                <a:extLst>
                  <a:ext uri="{63B3BB69-23CF-44E3-9099-C40C66FF867C}">
                    <a14:compatExt spid="_x0000_s79905"/>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Lst>
              </xdr:cNvPr>
              <xdr:cNvSpPr/>
            </xdr:nvSpPr>
            <xdr:spPr>
              <a:xfrm>
                <a:off x="57686" y="45007"/>
                <a:ext cx="3018" cy="2462"/>
              </a:xfrm>
              <a:prstGeom prst="rect">
                <a:avLst/>
              </a:prstGeom>
            </xdr:spPr>
          </xdr:sp>
          <xdr:sp macro="" textlink="">
            <xdr:nvSpPr>
              <xdr:cNvPr id="79907" name="Option Button 35" hidden="1">
                <a:extLst>
                  <a:ext uri="{63B3BB69-23CF-44E3-9099-C40C66FF867C}">
                    <a14:compatExt spid="_x0000_s79907"/>
                  </a:ext>
                </a:extLst>
              </xdr:cNvPr>
              <xdr:cNvSpPr/>
            </xdr:nvSpPr>
            <xdr:spPr>
              <a:xfrm>
                <a:off x="57686" y="47817"/>
                <a:ext cx="3018" cy="2481"/>
              </a:xfrm>
              <a:prstGeom prst="rect">
                <a:avLst/>
              </a:prstGeom>
            </xdr:spPr>
          </xdr:sp>
          <xdr:sp macro="" textlink="">
            <xdr:nvSpPr>
              <xdr:cNvPr id="79908" name="Option Button 36" hidden="1">
                <a:extLst>
                  <a:ext uri="{63B3BB69-23CF-44E3-9099-C40C66FF867C}">
                    <a14:compatExt spid="_x0000_s7990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Lst>
              </xdr:cNvPr>
              <xdr:cNvSpPr/>
            </xdr:nvSpPr>
            <xdr:spPr>
              <a:xfrm>
                <a:off x="57631" y="54838"/>
                <a:ext cx="3018" cy="2286"/>
              </a:xfrm>
              <a:prstGeom prst="rect">
                <a:avLst/>
              </a:prstGeom>
            </xdr:spPr>
          </xdr:sp>
          <xdr:sp macro="" textlink="">
            <xdr:nvSpPr>
              <xdr:cNvPr id="79910" name="Option Button 38" hidden="1">
                <a:extLst>
                  <a:ext uri="{63B3BB69-23CF-44E3-9099-C40C66FF867C}">
                    <a14:compatExt spid="_x0000_s79910"/>
                  </a:ext>
                </a:extLst>
              </xdr:cNvPr>
              <xdr:cNvSpPr/>
            </xdr:nvSpPr>
            <xdr:spPr>
              <a:xfrm>
                <a:off x="57631" y="57586"/>
                <a:ext cx="3018" cy="2095"/>
              </a:xfrm>
              <a:prstGeom prst="rect">
                <a:avLst/>
              </a:prstGeom>
            </xdr:spPr>
          </xdr:sp>
          <xdr:sp macro="" textlink="">
            <xdr:nvSpPr>
              <xdr:cNvPr id="79911" name="Option Button 39" hidden="1">
                <a:extLst>
                  <a:ext uri="{63B3BB69-23CF-44E3-9099-C40C66FF867C}">
                    <a14:compatExt spid="_x0000_s79911"/>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Lst>
              </xdr:cNvPr>
              <xdr:cNvSpPr/>
            </xdr:nvSpPr>
            <xdr:spPr>
              <a:xfrm>
                <a:off x="57631" y="54838"/>
                <a:ext cx="3018" cy="2286"/>
              </a:xfrm>
              <a:prstGeom prst="rect">
                <a:avLst/>
              </a:prstGeom>
            </xdr:spPr>
          </xdr:sp>
          <xdr:sp macro="" textlink="">
            <xdr:nvSpPr>
              <xdr:cNvPr id="79913" name="Option Button 41" hidden="1">
                <a:extLst>
                  <a:ext uri="{63B3BB69-23CF-44E3-9099-C40C66FF867C}">
                    <a14:compatExt spid="_x0000_s79913"/>
                  </a:ext>
                </a:extLst>
              </xdr:cNvPr>
              <xdr:cNvSpPr/>
            </xdr:nvSpPr>
            <xdr:spPr>
              <a:xfrm>
                <a:off x="57631" y="57649"/>
                <a:ext cx="3018" cy="2096"/>
              </a:xfrm>
              <a:prstGeom prst="rect">
                <a:avLst/>
              </a:prstGeom>
            </xdr:spPr>
          </xdr:sp>
          <xdr:sp macro="" textlink="">
            <xdr:nvSpPr>
              <xdr:cNvPr id="79914" name="Option Button 42" hidden="1">
                <a:extLst>
                  <a:ext uri="{63B3BB69-23CF-44E3-9099-C40C66FF867C}">
                    <a14:compatExt spid="_x0000_s79914"/>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Lst>
              </xdr:cNvPr>
              <xdr:cNvSpPr/>
            </xdr:nvSpPr>
            <xdr:spPr>
              <a:xfrm>
                <a:off x="45321" y="72871"/>
                <a:ext cx="2225" cy="2179"/>
              </a:xfrm>
              <a:prstGeom prst="rect">
                <a:avLst/>
              </a:prstGeom>
            </xdr:spPr>
          </xdr:sp>
          <xdr:sp macro="" textlink="">
            <xdr:nvSpPr>
              <xdr:cNvPr id="79916" name="Option Button 44" hidden="1">
                <a:extLst>
                  <a:ext uri="{63B3BB69-23CF-44E3-9099-C40C66FF867C}">
                    <a14:compatExt spid="_x0000_s79916"/>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xmlns=""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A00-00002B000000}"/>
                </a:ext>
              </a:extLst>
            </xdr:cNvPr>
            <xdr:cNvGrpSpPr/>
          </xdr:nvGrpSpPr>
          <xdr:grpSpPr>
            <a:xfrm>
              <a:off x="4523520" y="8146756"/>
              <a:ext cx="200247" cy="744707"/>
              <a:chOff x="4538988" y="8166007"/>
              <a:chExt cx="208651" cy="749814"/>
            </a:xfrm>
          </xdr:grpSpPr>
          <xdr:sp macro="" textlink="">
            <xdr:nvSpPr>
              <xdr:cNvPr id="79917" name="Option Button 45" hidden="1">
                <a:extLst>
                  <a:ext uri="{63B3BB69-23CF-44E3-9099-C40C66FF867C}">
                    <a14:compatExt spid="_x0000_s79917"/>
                  </a:ext>
                </a:extLst>
              </xdr:cNvPr>
              <xdr:cNvSpPr/>
            </xdr:nvSpPr>
            <xdr:spPr>
              <a:xfrm>
                <a:off x="4540528" y="8166007"/>
                <a:ext cx="207111" cy="240337"/>
              </a:xfrm>
              <a:prstGeom prst="rect">
                <a:avLst/>
              </a:prstGeom>
            </xdr:spPr>
          </xdr:sp>
          <xdr:sp macro="" textlink="">
            <xdr:nvSpPr>
              <xdr:cNvPr id="79918" name="Option Button 46" hidden="1">
                <a:extLst>
                  <a:ext uri="{63B3BB69-23CF-44E3-9099-C40C66FF867C}">
                    <a14:compatExt spid="_x0000_s79918"/>
                  </a:ext>
                </a:extLst>
              </xdr:cNvPr>
              <xdr:cNvSpPr/>
            </xdr:nvSpPr>
            <xdr:spPr>
              <a:xfrm>
                <a:off x="4538988" y="8640704"/>
                <a:ext cx="186516" cy="27511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xmlns="" id="{00000000-0008-0000-0A00-00002E000000}"/>
                </a:ext>
              </a:extLst>
            </xdr:cNvPr>
            <xdr:cNvGrpSpPr/>
          </xdr:nvGrpSpPr>
          <xdr:grpSpPr>
            <a:xfrm>
              <a:off x="5894409" y="7311358"/>
              <a:ext cx="207416" cy="718629"/>
              <a:chOff x="5898946" y="7305251"/>
              <a:chExt cx="210544" cy="718070"/>
            </a:xfrm>
          </xdr:grpSpPr>
          <xdr:sp macro="" textlink="">
            <xdr:nvSpPr>
              <xdr:cNvPr id="79953" name="Option Button 81" hidden="1">
                <a:extLst>
                  <a:ext uri="{63B3BB69-23CF-44E3-9099-C40C66FF867C}">
                    <a14:compatExt spid="_x0000_s79953"/>
                  </a:ext>
                </a:extLst>
              </xdr:cNvPr>
              <xdr:cNvSpPr/>
            </xdr:nvSpPr>
            <xdr:spPr>
              <a:xfrm>
                <a:off x="5898946" y="7305251"/>
                <a:ext cx="206990" cy="247792"/>
              </a:xfrm>
              <a:prstGeom prst="rect">
                <a:avLst/>
              </a:prstGeom>
            </xdr:spPr>
          </xdr:sp>
          <xdr:sp macro="" textlink="">
            <xdr:nvSpPr>
              <xdr:cNvPr id="79954" name="Option Button 82" hidden="1">
                <a:extLst>
                  <a:ext uri="{63B3BB69-23CF-44E3-9099-C40C66FF867C}">
                    <a14:compatExt spid="_x0000_s79954"/>
                  </a:ext>
                </a:extLst>
              </xdr:cNvPr>
              <xdr:cNvSpPr/>
            </xdr:nvSpPr>
            <xdr:spPr>
              <a:xfrm>
                <a:off x="5900081" y="7775529"/>
                <a:ext cx="209409" cy="247792"/>
              </a:xfrm>
              <a:prstGeom prst="rect">
                <a:avLst/>
              </a:prstGeom>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xmlns=""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xmlns=""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xmlns=""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xmlns="" id="{00000000-0008-0000-0100-000006000000}"/>
                </a:ext>
              </a:extLst>
            </xdr:cNvPr>
            <xdr:cNvGrpSpPr/>
          </xdr:nvGrpSpPr>
          <xdr:grpSpPr>
            <a:xfrm>
              <a:off x="4524375" y="4257675"/>
              <a:ext cx="304800" cy="400050"/>
              <a:chOff x="4501773" y="3772562"/>
              <a:chExt cx="303832" cy="486905"/>
            </a:xfrm>
          </xdr:grpSpPr>
          <xdr:sp macro="" textlink="">
            <xdr:nvSpPr>
              <xdr:cNvPr id="19464" name="Option Button 1" hidden="1">
                <a:extLst>
                  <a:ext uri="{63B3BB69-23CF-44E3-9099-C40C66FF867C}">
                    <a14:compatExt spid="_x0000_s19464"/>
                  </a:ext>
                </a:extLst>
              </xdr:cNvPr>
              <xdr:cNvSpPr/>
            </xdr:nvSpPr>
            <xdr:spPr>
              <a:xfrm>
                <a:off x="4501773" y="3772562"/>
                <a:ext cx="303832" cy="248786"/>
              </a:xfrm>
              <a:prstGeom prst="rect">
                <a:avLst/>
              </a:prstGeom>
            </xdr:spPr>
          </xdr:sp>
          <xdr:sp macro="" textlink="">
            <xdr:nvSpPr>
              <xdr:cNvPr id="19465" name="Option Button 2" hidden="1">
                <a:extLst>
                  <a:ext uri="{63B3BB69-23CF-44E3-9099-C40C66FF867C}">
                    <a14:compatExt spid="_x0000_s19465"/>
                  </a:ext>
                </a:extLst>
              </xdr:cNvPr>
              <xdr:cNvSpPr/>
            </xdr:nvSpPr>
            <xdr:spPr>
              <a:xfrm>
                <a:off x="4501773" y="4021344"/>
                <a:ext cx="303832" cy="23812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xmlns="" id="{00000000-0008-0000-0100-000008000000}"/>
                </a:ext>
              </a:extLst>
            </xdr:cNvPr>
            <xdr:cNvGrpSpPr/>
          </xdr:nvGrpSpPr>
          <xdr:grpSpPr>
            <a:xfrm>
              <a:off x="4514850" y="4810125"/>
              <a:ext cx="304800" cy="714375"/>
              <a:chOff x="4479758" y="4496284"/>
              <a:chExt cx="301792" cy="780070"/>
            </a:xfrm>
          </xdr:grpSpPr>
          <xdr:sp macro="" textlink="">
            <xdr:nvSpPr>
              <xdr:cNvPr id="19467" name="Option Button 3" hidden="1">
                <a:extLst>
                  <a:ext uri="{63B3BB69-23CF-44E3-9099-C40C66FF867C}">
                    <a14:compatExt spid="_x0000_s19467"/>
                  </a:ext>
                </a:extLst>
              </xdr:cNvPr>
              <xdr:cNvSpPr/>
            </xdr:nvSpPr>
            <xdr:spPr>
              <a:xfrm>
                <a:off x="4479758" y="4496284"/>
                <a:ext cx="301792" cy="238124"/>
              </a:xfrm>
              <a:prstGeom prst="rect">
                <a:avLst/>
              </a:prstGeom>
            </xdr:spPr>
          </xdr:sp>
          <xdr:sp macro="" textlink="">
            <xdr:nvSpPr>
              <xdr:cNvPr id="19468" name="Option Button 4" hidden="1">
                <a:extLst>
                  <a:ext uri="{63B3BB69-23CF-44E3-9099-C40C66FF867C}">
                    <a14:compatExt spid="_x0000_s19468"/>
                  </a:ext>
                </a:extLst>
              </xdr:cNvPr>
              <xdr:cNvSpPr/>
            </xdr:nvSpPr>
            <xdr:spPr>
              <a:xfrm>
                <a:off x="4479758" y="4771022"/>
                <a:ext cx="301792" cy="238124"/>
              </a:xfrm>
              <a:prstGeom prst="rect">
                <a:avLst/>
              </a:prstGeom>
            </xdr:spPr>
          </xdr:sp>
          <xdr:sp macro="" textlink="">
            <xdr:nvSpPr>
              <xdr:cNvPr id="19470" name="Option Button 5" hidden="1">
                <a:extLst>
                  <a:ext uri="{63B3BB69-23CF-44E3-9099-C40C66FF867C}">
                    <a14:compatExt spid="_x0000_s19470"/>
                  </a:ext>
                </a:extLst>
              </xdr:cNvPr>
              <xdr:cNvSpPr/>
            </xdr:nvSpPr>
            <xdr:spPr>
              <a:xfrm>
                <a:off x="4479758" y="5028201"/>
                <a:ext cx="301792" cy="24815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xmlns="" id="{00000000-0008-0000-0100-000002000000}"/>
                </a:ext>
              </a:extLst>
            </xdr:cNvPr>
            <xdr:cNvGrpSpPr/>
          </xdr:nvGrpSpPr>
          <xdr:grpSpPr>
            <a:xfrm>
              <a:off x="4514850" y="5676898"/>
              <a:ext cx="304800" cy="698090"/>
              <a:chOff x="4549825" y="5456616"/>
              <a:chExt cx="308371" cy="762877"/>
            </a:xfrm>
          </xdr:grpSpPr>
          <xdr:sp macro="" textlink="">
            <xdr:nvSpPr>
              <xdr:cNvPr id="19482" name="Option Button 6" hidden="1">
                <a:extLst>
                  <a:ext uri="{63B3BB69-23CF-44E3-9099-C40C66FF867C}">
                    <a14:compatExt spid="_x0000_s19482"/>
                  </a:ext>
                </a:extLst>
              </xdr:cNvPr>
              <xdr:cNvSpPr/>
            </xdr:nvSpPr>
            <xdr:spPr>
              <a:xfrm>
                <a:off x="4549825" y="5456616"/>
                <a:ext cx="308371" cy="238128"/>
              </a:xfrm>
              <a:prstGeom prst="rect">
                <a:avLst/>
              </a:prstGeom>
            </xdr:spPr>
          </xdr:sp>
          <xdr:sp macro="" textlink="">
            <xdr:nvSpPr>
              <xdr:cNvPr id="19483" name="Option Button 7" hidden="1">
                <a:extLst>
                  <a:ext uri="{63B3BB69-23CF-44E3-9099-C40C66FF867C}">
                    <a14:compatExt spid="_x0000_s19483"/>
                  </a:ext>
                </a:extLst>
              </xdr:cNvPr>
              <xdr:cNvSpPr/>
            </xdr:nvSpPr>
            <xdr:spPr>
              <a:xfrm>
                <a:off x="4549825" y="5722888"/>
                <a:ext cx="308371" cy="228599"/>
              </a:xfrm>
              <a:prstGeom prst="rect">
                <a:avLst/>
              </a:prstGeom>
            </xdr:spPr>
          </xdr:sp>
          <xdr:sp macro="" textlink="">
            <xdr:nvSpPr>
              <xdr:cNvPr id="19484" name="Option Button 8" hidden="1">
                <a:extLst>
                  <a:ext uri="{63B3BB69-23CF-44E3-9099-C40C66FF867C}">
                    <a14:compatExt spid="_x0000_s19484"/>
                  </a:ext>
                </a:extLst>
              </xdr:cNvPr>
              <xdr:cNvSpPr/>
            </xdr:nvSpPr>
            <xdr:spPr>
              <a:xfrm>
                <a:off x="4549825" y="6000420"/>
                <a:ext cx="308371" cy="219073"/>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xmlns=""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xmlns="" id="{00000000-0008-0000-0100-00000D000000}"/>
                </a:ext>
              </a:extLst>
            </xdr:cNvPr>
            <xdr:cNvGrpSpPr/>
          </xdr:nvGrpSpPr>
          <xdr:grpSpPr>
            <a:xfrm>
              <a:off x="5886450" y="9023132"/>
              <a:ext cx="304800" cy="371475"/>
              <a:chOff x="5763126" y="8931921"/>
              <a:chExt cx="301792" cy="494757"/>
            </a:xfrm>
          </xdr:grpSpPr>
          <xdr:sp macro="" textlink="">
            <xdr:nvSpPr>
              <xdr:cNvPr id="19509" name="Option Button 53" hidden="1">
                <a:extLst>
                  <a:ext uri="{63B3BB69-23CF-44E3-9099-C40C66FF867C}">
                    <a14:compatExt spid="_x0000_s19509"/>
                  </a:ext>
                </a:extLst>
              </xdr:cNvPr>
              <xdr:cNvSpPr/>
            </xdr:nvSpPr>
            <xdr:spPr>
              <a:xfrm>
                <a:off x="5763126" y="8931921"/>
                <a:ext cx="301792" cy="238121"/>
              </a:xfrm>
              <a:prstGeom prst="rect">
                <a:avLst/>
              </a:prstGeom>
            </xdr:spPr>
          </xdr:sp>
          <xdr:sp macro="" textlink="">
            <xdr:nvSpPr>
              <xdr:cNvPr id="19510" name="Option Button 54" hidden="1">
                <a:extLst>
                  <a:ext uri="{63B3BB69-23CF-44E3-9099-C40C66FF867C}">
                    <a14:compatExt spid="_x0000_s19510"/>
                  </a:ext>
                </a:extLst>
              </xdr:cNvPr>
              <xdr:cNvSpPr/>
            </xdr:nvSpPr>
            <xdr:spPr>
              <a:xfrm>
                <a:off x="5763126" y="9207603"/>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xmlns="" id="{00000000-0008-0000-0100-000007000000}"/>
                </a:ext>
              </a:extLst>
            </xdr:cNvPr>
            <xdr:cNvGrpSpPr/>
          </xdr:nvGrpSpPr>
          <xdr:grpSpPr>
            <a:xfrm>
              <a:off x="4514850" y="6543675"/>
              <a:ext cx="304800" cy="638175"/>
              <a:chOff x="4549825" y="6438932"/>
              <a:chExt cx="308371" cy="779275"/>
            </a:xfrm>
          </xdr:grpSpPr>
          <xdr:sp macro="" textlink="">
            <xdr:nvSpPr>
              <xdr:cNvPr id="19485" name="Option Button 29" hidden="1">
                <a:extLst>
                  <a:ext uri="{63B3BB69-23CF-44E3-9099-C40C66FF867C}">
                    <a14:compatExt spid="_x0000_s19485"/>
                  </a:ext>
                </a:extLst>
              </xdr:cNvPr>
              <xdr:cNvSpPr/>
            </xdr:nvSpPr>
            <xdr:spPr>
              <a:xfrm>
                <a:off x="4549825" y="6438932"/>
                <a:ext cx="308371" cy="238125"/>
              </a:xfrm>
              <a:prstGeom prst="rect">
                <a:avLst/>
              </a:prstGeom>
            </xdr:spPr>
          </xdr:sp>
          <xdr:sp macro="" textlink="">
            <xdr:nvSpPr>
              <xdr:cNvPr id="19486" name="Option Button 30" hidden="1">
                <a:extLst>
                  <a:ext uri="{63B3BB69-23CF-44E3-9099-C40C66FF867C}">
                    <a14:compatExt spid="_x0000_s19486"/>
                  </a:ext>
                </a:extLst>
              </xdr:cNvPr>
              <xdr:cNvSpPr/>
            </xdr:nvSpPr>
            <xdr:spPr>
              <a:xfrm>
                <a:off x="4549825" y="6714679"/>
                <a:ext cx="308371" cy="219077"/>
              </a:xfrm>
              <a:prstGeom prst="rect">
                <a:avLst/>
              </a:prstGeom>
            </xdr:spPr>
          </xdr:sp>
          <xdr:sp macro="" textlink="">
            <xdr:nvSpPr>
              <xdr:cNvPr id="19487" name="Option Button 31" hidden="1">
                <a:extLst>
                  <a:ext uri="{63B3BB69-23CF-44E3-9099-C40C66FF867C}">
                    <a14:compatExt spid="_x0000_s19487"/>
                  </a:ext>
                </a:extLst>
              </xdr:cNvPr>
              <xdr:cNvSpPr/>
            </xdr:nvSpPr>
            <xdr:spPr>
              <a:xfrm>
                <a:off x="4549825" y="6999131"/>
                <a:ext cx="308371" cy="21907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xmlns=""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xmlns=""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xmlns="" id="{00000000-0008-0000-0100-00000F000000}"/>
                </a:ext>
              </a:extLst>
            </xdr:cNvPr>
            <xdr:cNvGrpSpPr/>
          </xdr:nvGrpSpPr>
          <xdr:grpSpPr>
            <a:xfrm>
              <a:off x="5890074" y="8154125"/>
              <a:ext cx="220577" cy="694590"/>
              <a:chOff x="5767612" y="8168788"/>
              <a:chExt cx="217567" cy="792431"/>
            </a:xfrm>
          </xdr:grpSpPr>
          <xdr:sp macro="" textlink="">
            <xdr:nvSpPr>
              <xdr:cNvPr id="19547" name="Option Button 91" hidden="1">
                <a:extLst>
                  <a:ext uri="{63B3BB69-23CF-44E3-9099-C40C66FF867C}">
                    <a14:compatExt spid="_x0000_s19547"/>
                  </a:ext>
                </a:extLst>
              </xdr:cNvPr>
              <xdr:cNvSpPr/>
            </xdr:nvSpPr>
            <xdr:spPr>
              <a:xfrm>
                <a:off x="5768106" y="8168788"/>
                <a:ext cx="217073" cy="237625"/>
              </a:xfrm>
              <a:prstGeom prst="rect">
                <a:avLst/>
              </a:prstGeom>
            </xdr:spPr>
          </xdr:sp>
          <xdr:sp macro="" textlink="">
            <xdr:nvSpPr>
              <xdr:cNvPr id="19548" name="Option Button 92" hidden="1">
                <a:extLst>
                  <a:ext uri="{63B3BB69-23CF-44E3-9099-C40C66FF867C}">
                    <a14:compatExt spid="_x0000_s19548"/>
                  </a:ext>
                </a:extLst>
              </xdr:cNvPr>
              <xdr:cNvSpPr/>
            </xdr:nvSpPr>
            <xdr:spPr>
              <a:xfrm>
                <a:off x="5767612"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xmlns=""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xmlns=""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Lst>
              </xdr:cNvPr>
              <xdr:cNvSpPr/>
            </xdr:nvSpPr>
            <xdr:spPr>
              <a:xfrm>
                <a:off x="45017" y="37725"/>
                <a:ext cx="3039" cy="2488"/>
              </a:xfrm>
              <a:prstGeom prst="rect">
                <a:avLst/>
              </a:prstGeom>
            </xdr:spPr>
          </xdr:sp>
          <xdr:sp macro="" textlink="">
            <xdr:nvSpPr>
              <xdr:cNvPr id="14" name="Option Button 77" hidden="1">
                <a:extLst>
                  <a:ext uri="{63B3BB69-23CF-44E3-9099-C40C66FF867C}">
                    <a14:compatExt spid="_x0000_s19533"/>
                  </a:ext>
                </a:extLst>
              </xdr:cNvPr>
              <xdr:cNvSpPr/>
            </xdr:nvSpPr>
            <xdr:spPr>
              <a:xfrm>
                <a:off x="45017" y="40213"/>
                <a:ext cx="3039" cy="2381"/>
              </a:xfrm>
              <a:prstGeom prst="rect">
                <a:avLst/>
              </a:prstGeom>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xmlns=""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xmlns=""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Lst>
              </xdr:cNvPr>
              <xdr:cNvSpPr/>
            </xdr:nvSpPr>
            <xdr:spPr>
              <a:xfrm>
                <a:off x="57631" y="54838"/>
                <a:ext cx="3018" cy="2286"/>
              </a:xfrm>
              <a:prstGeom prst="rect">
                <a:avLst/>
              </a:prstGeom>
            </xdr:spPr>
          </xdr:sp>
          <xdr:sp macro="" textlink="">
            <xdr:nvSpPr>
              <xdr:cNvPr id="21" name="Option Button 44" hidden="1">
                <a:extLst>
                  <a:ext uri="{63B3BB69-23CF-44E3-9099-C40C66FF867C}">
                    <a14:compatExt spid="_x0000_s19500"/>
                  </a:ext>
                </a:extLst>
              </xdr:cNvPr>
              <xdr:cNvSpPr/>
            </xdr:nvSpPr>
            <xdr:spPr>
              <a:xfrm>
                <a:off x="57631" y="57586"/>
                <a:ext cx="3018" cy="2095"/>
              </a:xfrm>
              <a:prstGeom prst="rect">
                <a:avLst/>
              </a:prstGeom>
            </xdr:spPr>
          </xdr:sp>
          <xdr:sp macro="" textlink="">
            <xdr:nvSpPr>
              <xdr:cNvPr id="22" name="Option Button 45" hidden="1">
                <a:extLst>
                  <a:ext uri="{63B3BB69-23CF-44E3-9099-C40C66FF867C}">
                    <a14:compatExt spid="_x0000_s19501"/>
                  </a:ext>
                </a:extLst>
              </xdr:cNvPr>
              <xdr:cNvSpPr/>
            </xdr:nvSpPr>
            <xdr:spPr>
              <a:xfrm>
                <a:off x="57631" y="60062"/>
                <a:ext cx="2922" cy="2652"/>
              </a:xfrm>
              <a:prstGeom prst="rect">
                <a:avLst/>
              </a:prstGeom>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xmlns=""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xmlns=""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xmlns=""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xmlns=""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Lst>
              </xdr:cNvPr>
              <xdr:cNvSpPr/>
            </xdr:nvSpPr>
            <xdr:spPr>
              <a:xfrm>
                <a:off x="45321" y="72871"/>
                <a:ext cx="2225" cy="2179"/>
              </a:xfrm>
              <a:prstGeom prst="rect">
                <a:avLst/>
              </a:prstGeom>
            </xdr:spPr>
          </xdr:sp>
          <xdr:sp macro="" textlink="">
            <xdr:nvSpPr>
              <xdr:cNvPr id="27" name="Option Button 71" hidden="1">
                <a:extLst>
                  <a:ext uri="{63B3BB69-23CF-44E3-9099-C40C66FF867C}">
                    <a14:compatExt spid="_x0000_s19527"/>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xmlns=""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xmlns=""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xmlns="" id="{00000000-0008-0000-0100-000025000000}"/>
                </a:ext>
              </a:extLst>
            </xdr:cNvPr>
            <xdr:cNvGrpSpPr/>
          </xdr:nvGrpSpPr>
          <xdr:grpSpPr>
            <a:xfrm>
              <a:off x="4523531" y="8146752"/>
              <a:ext cx="200248" cy="744722"/>
              <a:chOff x="4538958" y="8166035"/>
              <a:chExt cx="208649" cy="749820"/>
            </a:xfrm>
          </xdr:grpSpPr>
          <xdr:sp macro="" textlink="">
            <xdr:nvSpPr>
              <xdr:cNvPr id="19638" name="Option Button 182" hidden="1">
                <a:extLst>
                  <a:ext uri="{63B3BB69-23CF-44E3-9099-C40C66FF867C}">
                    <a14:compatExt spid="_x0000_s19638"/>
                  </a:ext>
                </a:extLst>
              </xdr:cNvPr>
              <xdr:cNvSpPr/>
            </xdr:nvSpPr>
            <xdr:spPr>
              <a:xfrm>
                <a:off x="4540498" y="8166035"/>
                <a:ext cx="207109" cy="240340"/>
              </a:xfrm>
              <a:prstGeom prst="rect">
                <a:avLst/>
              </a:prstGeom>
            </xdr:spPr>
          </xdr:sp>
          <xdr:sp macro="" textlink="">
            <xdr:nvSpPr>
              <xdr:cNvPr id="19639" name="Option Button 183" hidden="1">
                <a:extLst>
                  <a:ext uri="{63B3BB69-23CF-44E3-9099-C40C66FF867C}">
                    <a14:compatExt spid="_x0000_s19639"/>
                  </a:ext>
                </a:extLst>
              </xdr:cNvPr>
              <xdr:cNvSpPr/>
            </xdr:nvSpPr>
            <xdr:spPr>
              <a:xfrm>
                <a:off x="4538958" y="8640738"/>
                <a:ext cx="186517" cy="275117"/>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xmlns="" id="{00000000-0008-0000-0100-00001C000000}"/>
                </a:ext>
              </a:extLst>
            </xdr:cNvPr>
            <xdr:cNvGrpSpPr/>
          </xdr:nvGrpSpPr>
          <xdr:grpSpPr>
            <a:xfrm>
              <a:off x="5894842" y="7309825"/>
              <a:ext cx="304802" cy="710980"/>
              <a:chOff x="5809589" y="7290594"/>
              <a:chExt cx="301595" cy="707491"/>
            </a:xfrm>
          </xdr:grpSpPr>
          <xdr:sp macro="" textlink="">
            <xdr:nvSpPr>
              <xdr:cNvPr id="19689" name="Option Button 233" hidden="1">
                <a:extLst>
                  <a:ext uri="{63B3BB69-23CF-44E3-9099-C40C66FF867C}">
                    <a14:compatExt spid="_x0000_s19689"/>
                  </a:ext>
                </a:extLst>
              </xdr:cNvPr>
              <xdr:cNvSpPr/>
            </xdr:nvSpPr>
            <xdr:spPr>
              <a:xfrm>
                <a:off x="5809589" y="7290594"/>
                <a:ext cx="301594" cy="245575"/>
              </a:xfrm>
              <a:prstGeom prst="rect">
                <a:avLst/>
              </a:prstGeom>
            </xdr:spPr>
          </xdr:sp>
          <xdr:sp macro="" textlink="">
            <xdr:nvSpPr>
              <xdr:cNvPr id="19690" name="Option Button 234" hidden="1">
                <a:extLst>
                  <a:ext uri="{63B3BB69-23CF-44E3-9099-C40C66FF867C}">
                    <a14:compatExt spid="_x0000_s19690"/>
                  </a:ext>
                </a:extLst>
              </xdr:cNvPr>
              <xdr:cNvSpPr/>
            </xdr:nvSpPr>
            <xdr:spPr>
              <a:xfrm>
                <a:off x="5809590" y="7752510"/>
                <a:ext cx="301594" cy="245575"/>
              </a:xfrm>
              <a:prstGeom prst="rect">
                <a:avLst/>
              </a:prstGeom>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xmlns=""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xmlns=""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Lst>
              </xdr:cNvPr>
              <xdr:cNvSpPr/>
            </xdr:nvSpPr>
            <xdr:spPr>
              <a:xfrm>
                <a:off x="57686" y="45007"/>
                <a:ext cx="3018" cy="2462"/>
              </a:xfrm>
              <a:prstGeom prst="rect">
                <a:avLst/>
              </a:prstGeom>
            </xdr:spPr>
          </xdr:sp>
          <xdr:sp macro="" textlink="">
            <xdr:nvSpPr>
              <xdr:cNvPr id="30" name="Option Button 81" hidden="1">
                <a:extLst>
                  <a:ext uri="{63B3BB69-23CF-44E3-9099-C40C66FF867C}">
                    <a14:compatExt spid="_x0000_s19537"/>
                  </a:ext>
                </a:extLst>
              </xdr:cNvPr>
              <xdr:cNvSpPr/>
            </xdr:nvSpPr>
            <xdr:spPr>
              <a:xfrm>
                <a:off x="57686" y="47817"/>
                <a:ext cx="3018" cy="2481"/>
              </a:xfrm>
              <a:prstGeom prst="rect">
                <a:avLst/>
              </a:prstGeom>
            </xdr:spPr>
          </xdr:sp>
          <xdr:sp macro="" textlink="">
            <xdr:nvSpPr>
              <xdr:cNvPr id="31" name="Option Button 82" hidden="1">
                <a:extLst>
                  <a:ext uri="{63B3BB69-23CF-44E3-9099-C40C66FF867C}">
                    <a14:compatExt spid="_x0000_s1953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xmlns=""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Lst>
              </xdr:cNvPr>
              <xdr:cNvSpPr/>
            </xdr:nvSpPr>
            <xdr:spPr>
              <a:xfrm>
                <a:off x="57631" y="54838"/>
                <a:ext cx="3018" cy="2286"/>
              </a:xfrm>
              <a:prstGeom prst="rect">
                <a:avLst/>
              </a:prstGeom>
            </xdr:spPr>
          </xdr:sp>
          <xdr:sp macro="" textlink="">
            <xdr:nvSpPr>
              <xdr:cNvPr id="19713" name="Option Button 85" hidden="1">
                <a:extLst>
                  <a:ext uri="{63B3BB69-23CF-44E3-9099-C40C66FF867C}">
                    <a14:compatExt spid="_x0000_s19541"/>
                  </a:ext>
                </a:extLst>
              </xdr:cNvPr>
              <xdr:cNvSpPr/>
            </xdr:nvSpPr>
            <xdr:spPr>
              <a:xfrm>
                <a:off x="57631" y="57649"/>
                <a:ext cx="3018" cy="2096"/>
              </a:xfrm>
              <a:prstGeom prst="rect">
                <a:avLst/>
              </a:prstGeom>
            </xdr:spPr>
          </xdr:sp>
          <xdr:sp macro="" textlink="">
            <xdr:nvSpPr>
              <xdr:cNvPr id="19714" name="Option Button 86" hidden="1">
                <a:extLst>
                  <a:ext uri="{63B3BB69-23CF-44E3-9099-C40C66FF867C}">
                    <a14:compatExt spid="_x0000_s19542"/>
                  </a:ext>
                </a:extLst>
              </xdr:cNvPr>
              <xdr:cNvSpPr/>
            </xdr:nvSpPr>
            <xdr:spPr>
              <a:xfrm>
                <a:off x="57631" y="60149"/>
                <a:ext cx="2922" cy="2652"/>
              </a:xfrm>
              <a:prstGeom prst="rect">
                <a:avLst/>
              </a:prstGeom>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Lst>
              </xdr:cNvPr>
              <xdr:cNvSpPr/>
            </xdr:nvSpPr>
            <xdr:spPr>
              <a:xfrm>
                <a:off x="4501773" y="3772561"/>
                <a:ext cx="303832" cy="248786"/>
              </a:xfrm>
              <a:prstGeom prst="rect">
                <a:avLst/>
              </a:prstGeom>
            </xdr:spPr>
          </xdr:sp>
          <xdr:sp macro="" textlink="">
            <xdr:nvSpPr>
              <xdr:cNvPr id="83970" name="Option Button 2" hidden="1">
                <a:extLst>
                  <a:ext uri="{63B3BB69-23CF-44E3-9099-C40C66FF867C}">
                    <a14:compatExt spid="_x0000_s83970"/>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4514850" y="4810126"/>
              <a:ext cx="304800" cy="714374"/>
              <a:chOff x="4479758" y="4496301"/>
              <a:chExt cx="301792" cy="780047"/>
            </a:xfrm>
          </xdr:grpSpPr>
          <xdr:sp macro="" textlink="">
            <xdr:nvSpPr>
              <xdr:cNvPr id="83971" name="Option Button 3" hidden="1">
                <a:extLst>
                  <a:ext uri="{63B3BB69-23CF-44E3-9099-C40C66FF867C}">
                    <a14:compatExt spid="_x0000_s83971"/>
                  </a:ext>
                </a:extLst>
              </xdr:cNvPr>
              <xdr:cNvSpPr/>
            </xdr:nvSpPr>
            <xdr:spPr>
              <a:xfrm>
                <a:off x="4479758" y="4496301"/>
                <a:ext cx="301792" cy="238124"/>
              </a:xfrm>
              <a:prstGeom prst="rect">
                <a:avLst/>
              </a:prstGeom>
            </xdr:spPr>
          </xdr:sp>
          <xdr:sp macro="" textlink="">
            <xdr:nvSpPr>
              <xdr:cNvPr id="83972" name="Option Button 4" hidden="1">
                <a:extLst>
                  <a:ext uri="{63B3BB69-23CF-44E3-9099-C40C66FF867C}">
                    <a14:compatExt spid="_x0000_s83972"/>
                  </a:ext>
                </a:extLst>
              </xdr:cNvPr>
              <xdr:cNvSpPr/>
            </xdr:nvSpPr>
            <xdr:spPr>
              <a:xfrm>
                <a:off x="4479758" y="4771022"/>
                <a:ext cx="301792" cy="238124"/>
              </a:xfrm>
              <a:prstGeom prst="rect">
                <a:avLst/>
              </a:prstGeom>
            </xdr:spPr>
          </xdr:sp>
          <xdr:sp macro="" textlink="">
            <xdr:nvSpPr>
              <xdr:cNvPr id="83973" name="Option Button 5" hidden="1">
                <a:extLst>
                  <a:ext uri="{63B3BB69-23CF-44E3-9099-C40C66FF867C}">
                    <a14:compatExt spid="_x0000_s83973"/>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200-000004000000}"/>
                </a:ext>
              </a:extLst>
            </xdr:cNvPr>
            <xdr:cNvGrpSpPr/>
          </xdr:nvGrpSpPr>
          <xdr:grpSpPr>
            <a:xfrm>
              <a:off x="4514850" y="5676902"/>
              <a:ext cx="304800" cy="698092"/>
              <a:chOff x="4549825" y="5456607"/>
              <a:chExt cx="308371" cy="762885"/>
            </a:xfrm>
          </xdr:grpSpPr>
          <xdr:sp macro="" textlink="">
            <xdr:nvSpPr>
              <xdr:cNvPr id="83974" name="Option Button 6" hidden="1">
                <a:extLst>
                  <a:ext uri="{63B3BB69-23CF-44E3-9099-C40C66FF867C}">
                    <a14:compatExt spid="_x0000_s83974"/>
                  </a:ext>
                </a:extLst>
              </xdr:cNvPr>
              <xdr:cNvSpPr/>
            </xdr:nvSpPr>
            <xdr:spPr>
              <a:xfrm>
                <a:off x="4549825" y="5456607"/>
                <a:ext cx="308371" cy="238128"/>
              </a:xfrm>
              <a:prstGeom prst="rect">
                <a:avLst/>
              </a:prstGeom>
            </xdr:spPr>
          </xdr:sp>
          <xdr:sp macro="" textlink="">
            <xdr:nvSpPr>
              <xdr:cNvPr id="83975" name="Option Button 7" hidden="1">
                <a:extLst>
                  <a:ext uri="{63B3BB69-23CF-44E3-9099-C40C66FF867C}">
                    <a14:compatExt spid="_x0000_s83975"/>
                  </a:ext>
                </a:extLst>
              </xdr:cNvPr>
              <xdr:cNvSpPr/>
            </xdr:nvSpPr>
            <xdr:spPr>
              <a:xfrm>
                <a:off x="4549825" y="5722888"/>
                <a:ext cx="308371" cy="228598"/>
              </a:xfrm>
              <a:prstGeom prst="rect">
                <a:avLst/>
              </a:prstGeom>
            </xdr:spPr>
          </xdr:sp>
          <xdr:sp macro="" textlink="">
            <xdr:nvSpPr>
              <xdr:cNvPr id="83976" name="Option Button 8" hidden="1">
                <a:extLst>
                  <a:ext uri="{63B3BB69-23CF-44E3-9099-C40C66FF867C}">
                    <a14:compatExt spid="_x0000_s83976"/>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200-000009000000}"/>
                </a:ext>
              </a:extLst>
            </xdr:cNvPr>
            <xdr:cNvGrpSpPr/>
          </xdr:nvGrpSpPr>
          <xdr:grpSpPr>
            <a:xfrm>
              <a:off x="5886450" y="9023132"/>
              <a:ext cx="304800" cy="371497"/>
              <a:chOff x="5763126" y="8931932"/>
              <a:chExt cx="301792" cy="494794"/>
            </a:xfrm>
          </xdr:grpSpPr>
          <xdr:sp macro="" textlink="">
            <xdr:nvSpPr>
              <xdr:cNvPr id="83979" name="Option Button 11" hidden="1">
                <a:extLst>
                  <a:ext uri="{63B3BB69-23CF-44E3-9099-C40C66FF867C}">
                    <a14:compatExt spid="_x0000_s83979"/>
                  </a:ext>
                </a:extLst>
              </xdr:cNvPr>
              <xdr:cNvSpPr/>
            </xdr:nvSpPr>
            <xdr:spPr>
              <a:xfrm>
                <a:off x="5763126" y="8931932"/>
                <a:ext cx="301792" cy="238124"/>
              </a:xfrm>
              <a:prstGeom prst="rect">
                <a:avLst/>
              </a:prstGeom>
            </xdr:spPr>
          </xdr:sp>
          <xdr:sp macro="" textlink="">
            <xdr:nvSpPr>
              <xdr:cNvPr id="83980" name="Option Button 12" hidden="1">
                <a:extLst>
                  <a:ext uri="{63B3BB69-23CF-44E3-9099-C40C66FF867C}">
                    <a14:compatExt spid="_x0000_s83980"/>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4514850" y="6543682"/>
              <a:ext cx="304800" cy="638169"/>
              <a:chOff x="4549825" y="6438934"/>
              <a:chExt cx="308371" cy="779256"/>
            </a:xfrm>
          </xdr:grpSpPr>
          <xdr:sp macro="" textlink="">
            <xdr:nvSpPr>
              <xdr:cNvPr id="83985" name="Option Button 17" hidden="1">
                <a:extLst>
                  <a:ext uri="{63B3BB69-23CF-44E3-9099-C40C66FF867C}">
                    <a14:compatExt spid="_x0000_s83985"/>
                  </a:ext>
                </a:extLst>
              </xdr:cNvPr>
              <xdr:cNvSpPr/>
            </xdr:nvSpPr>
            <xdr:spPr>
              <a:xfrm>
                <a:off x="4549825" y="6438934"/>
                <a:ext cx="308371" cy="238129"/>
              </a:xfrm>
              <a:prstGeom prst="rect">
                <a:avLst/>
              </a:prstGeom>
            </xdr:spPr>
          </xdr:sp>
          <xdr:sp macro="" textlink="">
            <xdr:nvSpPr>
              <xdr:cNvPr id="83986" name="Option Button 18" hidden="1">
                <a:extLst>
                  <a:ext uri="{63B3BB69-23CF-44E3-9099-C40C66FF867C}">
                    <a14:compatExt spid="_x0000_s83986"/>
                  </a:ext>
                </a:extLst>
              </xdr:cNvPr>
              <xdr:cNvSpPr/>
            </xdr:nvSpPr>
            <xdr:spPr>
              <a:xfrm>
                <a:off x="4549825" y="6714679"/>
                <a:ext cx="308371" cy="219074"/>
              </a:xfrm>
              <a:prstGeom prst="rect">
                <a:avLst/>
              </a:prstGeom>
            </xdr:spPr>
          </xdr:sp>
          <xdr:sp macro="" textlink="">
            <xdr:nvSpPr>
              <xdr:cNvPr id="83987" name="Option Button 19" hidden="1">
                <a:extLst>
                  <a:ext uri="{63B3BB69-23CF-44E3-9099-C40C66FF867C}">
                    <a14:compatExt spid="_x0000_s83987"/>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200-000019000000}"/>
                </a:ext>
              </a:extLst>
            </xdr:cNvPr>
            <xdr:cNvGrpSpPr/>
          </xdr:nvGrpSpPr>
          <xdr:grpSpPr>
            <a:xfrm>
              <a:off x="5890075" y="8154126"/>
              <a:ext cx="220580" cy="694604"/>
              <a:chOff x="5767611" y="8168777"/>
              <a:chExt cx="217571" cy="792442"/>
            </a:xfrm>
          </xdr:grpSpPr>
          <xdr:sp macro="" textlink="">
            <xdr:nvSpPr>
              <xdr:cNvPr id="83998" name="Option Button 30" hidden="1">
                <a:extLst>
                  <a:ext uri="{63B3BB69-23CF-44E3-9099-C40C66FF867C}">
                    <a14:compatExt spid="_x0000_s83998"/>
                  </a:ext>
                </a:extLst>
              </xdr:cNvPr>
              <xdr:cNvSpPr/>
            </xdr:nvSpPr>
            <xdr:spPr>
              <a:xfrm>
                <a:off x="5768109" y="8168777"/>
                <a:ext cx="217073" cy="237624"/>
              </a:xfrm>
              <a:prstGeom prst="rect">
                <a:avLst/>
              </a:prstGeom>
            </xdr:spPr>
          </xdr:sp>
          <xdr:sp macro="" textlink="">
            <xdr:nvSpPr>
              <xdr:cNvPr id="83999" name="Option Button 31" hidden="1">
                <a:extLst>
                  <a:ext uri="{63B3BB69-23CF-44E3-9099-C40C66FF867C}">
                    <a14:compatExt spid="_x0000_s83999"/>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Lst>
              </xdr:cNvPr>
              <xdr:cNvSpPr/>
            </xdr:nvSpPr>
            <xdr:spPr>
              <a:xfrm>
                <a:off x="45017" y="37725"/>
                <a:ext cx="3039" cy="2488"/>
              </a:xfrm>
              <a:prstGeom prst="rect">
                <a:avLst/>
              </a:prstGeom>
            </xdr:spPr>
          </xdr:sp>
          <xdr:sp macro="" textlink="">
            <xdr:nvSpPr>
              <xdr:cNvPr id="84001" name="Option Button 33" hidden="1">
                <a:extLst>
                  <a:ext uri="{63B3BB69-23CF-44E3-9099-C40C66FF867C}">
                    <a14:compatExt spid="_x0000_s84001"/>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Lst>
              </xdr:cNvPr>
              <xdr:cNvSpPr/>
            </xdr:nvSpPr>
            <xdr:spPr>
              <a:xfrm>
                <a:off x="57686" y="45007"/>
                <a:ext cx="3018" cy="2462"/>
              </a:xfrm>
              <a:prstGeom prst="rect">
                <a:avLst/>
              </a:prstGeom>
            </xdr:spPr>
          </xdr:sp>
          <xdr:sp macro="" textlink="">
            <xdr:nvSpPr>
              <xdr:cNvPr id="84003" name="Option Button 35" hidden="1">
                <a:extLst>
                  <a:ext uri="{63B3BB69-23CF-44E3-9099-C40C66FF867C}">
                    <a14:compatExt spid="_x0000_s84003"/>
                  </a:ext>
                </a:extLst>
              </xdr:cNvPr>
              <xdr:cNvSpPr/>
            </xdr:nvSpPr>
            <xdr:spPr>
              <a:xfrm>
                <a:off x="57686" y="47817"/>
                <a:ext cx="3018" cy="2481"/>
              </a:xfrm>
              <a:prstGeom prst="rect">
                <a:avLst/>
              </a:prstGeom>
            </xdr:spPr>
          </xdr:sp>
          <xdr:sp macro="" textlink="">
            <xdr:nvSpPr>
              <xdr:cNvPr id="84004" name="Option Button 36" hidden="1">
                <a:extLst>
                  <a:ext uri="{63B3BB69-23CF-44E3-9099-C40C66FF867C}">
                    <a14:compatExt spid="_x0000_s84004"/>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Lst>
              </xdr:cNvPr>
              <xdr:cNvSpPr/>
            </xdr:nvSpPr>
            <xdr:spPr>
              <a:xfrm>
                <a:off x="57631" y="54838"/>
                <a:ext cx="3018" cy="2286"/>
              </a:xfrm>
              <a:prstGeom prst="rect">
                <a:avLst/>
              </a:prstGeom>
            </xdr:spPr>
          </xdr:sp>
          <xdr:sp macro="" textlink="">
            <xdr:nvSpPr>
              <xdr:cNvPr id="84006" name="Option Button 38" hidden="1">
                <a:extLst>
                  <a:ext uri="{63B3BB69-23CF-44E3-9099-C40C66FF867C}">
                    <a14:compatExt spid="_x0000_s84006"/>
                  </a:ext>
                </a:extLst>
              </xdr:cNvPr>
              <xdr:cNvSpPr/>
            </xdr:nvSpPr>
            <xdr:spPr>
              <a:xfrm>
                <a:off x="57631" y="57586"/>
                <a:ext cx="3018" cy="2095"/>
              </a:xfrm>
              <a:prstGeom prst="rect">
                <a:avLst/>
              </a:prstGeom>
            </xdr:spPr>
          </xdr:sp>
          <xdr:sp macro="" textlink="">
            <xdr:nvSpPr>
              <xdr:cNvPr id="84007" name="Option Button 39" hidden="1">
                <a:extLst>
                  <a:ext uri="{63B3BB69-23CF-44E3-9099-C40C66FF867C}">
                    <a14:compatExt spid="_x0000_s84007"/>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Lst>
              </xdr:cNvPr>
              <xdr:cNvSpPr/>
            </xdr:nvSpPr>
            <xdr:spPr>
              <a:xfrm>
                <a:off x="57631" y="54838"/>
                <a:ext cx="3018" cy="2286"/>
              </a:xfrm>
              <a:prstGeom prst="rect">
                <a:avLst/>
              </a:prstGeom>
            </xdr:spPr>
          </xdr:sp>
          <xdr:sp macro="" textlink="">
            <xdr:nvSpPr>
              <xdr:cNvPr id="84009" name="Option Button 41" hidden="1">
                <a:extLst>
                  <a:ext uri="{63B3BB69-23CF-44E3-9099-C40C66FF867C}">
                    <a14:compatExt spid="_x0000_s84009"/>
                  </a:ext>
                </a:extLst>
              </xdr:cNvPr>
              <xdr:cNvSpPr/>
            </xdr:nvSpPr>
            <xdr:spPr>
              <a:xfrm>
                <a:off x="57631" y="57649"/>
                <a:ext cx="3018" cy="2096"/>
              </a:xfrm>
              <a:prstGeom prst="rect">
                <a:avLst/>
              </a:prstGeom>
            </xdr:spPr>
          </xdr:sp>
          <xdr:sp macro="" textlink="">
            <xdr:nvSpPr>
              <xdr:cNvPr id="84010" name="Option Button 42" hidden="1">
                <a:extLst>
                  <a:ext uri="{63B3BB69-23CF-44E3-9099-C40C66FF867C}">
                    <a14:compatExt spid="_x0000_s84010"/>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Lst>
              </xdr:cNvPr>
              <xdr:cNvSpPr/>
            </xdr:nvSpPr>
            <xdr:spPr>
              <a:xfrm>
                <a:off x="45321" y="72871"/>
                <a:ext cx="2225" cy="2179"/>
              </a:xfrm>
              <a:prstGeom prst="rect">
                <a:avLst/>
              </a:prstGeom>
            </xdr:spPr>
          </xdr:sp>
          <xdr:sp macro="" textlink="">
            <xdr:nvSpPr>
              <xdr:cNvPr id="84012" name="Option Button 44" hidden="1">
                <a:extLst>
                  <a:ext uri="{63B3BB69-23CF-44E3-9099-C40C66FF867C}">
                    <a14:compatExt spid="_x0000_s84012"/>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200-00002B000000}"/>
                </a:ext>
              </a:extLst>
            </xdr:cNvPr>
            <xdr:cNvGrpSpPr/>
          </xdr:nvGrpSpPr>
          <xdr:grpSpPr>
            <a:xfrm>
              <a:off x="4523515" y="8146765"/>
              <a:ext cx="200247" cy="744691"/>
              <a:chOff x="4538959" y="8166077"/>
              <a:chExt cx="208607" cy="749767"/>
            </a:xfrm>
          </xdr:grpSpPr>
          <xdr:sp macro="" textlink="">
            <xdr:nvSpPr>
              <xdr:cNvPr id="84013" name="Option Button 45" hidden="1">
                <a:extLst>
                  <a:ext uri="{63B3BB69-23CF-44E3-9099-C40C66FF867C}">
                    <a14:compatExt spid="_x0000_s84013"/>
                  </a:ext>
                </a:extLst>
              </xdr:cNvPr>
              <xdr:cNvSpPr/>
            </xdr:nvSpPr>
            <xdr:spPr>
              <a:xfrm>
                <a:off x="4540457" y="8166077"/>
                <a:ext cx="207109" cy="240340"/>
              </a:xfrm>
              <a:prstGeom prst="rect">
                <a:avLst/>
              </a:prstGeom>
            </xdr:spPr>
          </xdr:sp>
          <xdr:sp macro="" textlink="">
            <xdr:nvSpPr>
              <xdr:cNvPr id="84014" name="Option Button 46" hidden="1">
                <a:extLst>
                  <a:ext uri="{63B3BB69-23CF-44E3-9099-C40C66FF867C}">
                    <a14:compatExt spid="_x0000_s84014"/>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200-00002C000000}"/>
                </a:ext>
              </a:extLst>
            </xdr:cNvPr>
            <xdr:cNvGrpSpPr/>
          </xdr:nvGrpSpPr>
          <xdr:grpSpPr>
            <a:xfrm>
              <a:off x="5894842" y="7309827"/>
              <a:ext cx="304802" cy="710980"/>
              <a:chOff x="5809589" y="7290593"/>
              <a:chExt cx="301595" cy="707491"/>
            </a:xfrm>
          </xdr:grpSpPr>
          <xdr:sp macro="" textlink="">
            <xdr:nvSpPr>
              <xdr:cNvPr id="84016" name="Option Button 48" hidden="1">
                <a:extLst>
                  <a:ext uri="{63B3BB69-23CF-44E3-9099-C40C66FF867C}">
                    <a14:compatExt spid="_x0000_s84016"/>
                  </a:ext>
                </a:extLst>
              </xdr:cNvPr>
              <xdr:cNvSpPr/>
            </xdr:nvSpPr>
            <xdr:spPr>
              <a:xfrm>
                <a:off x="5809589" y="7290593"/>
                <a:ext cx="301594" cy="245575"/>
              </a:xfrm>
              <a:prstGeom prst="rect">
                <a:avLst/>
              </a:prstGeom>
            </xdr:spPr>
          </xdr:sp>
          <xdr:sp macro="" textlink="">
            <xdr:nvSpPr>
              <xdr:cNvPr id="84017" name="Option Button 49" hidden="1">
                <a:extLst>
                  <a:ext uri="{63B3BB69-23CF-44E3-9099-C40C66FF867C}">
                    <a14:compatExt spid="_x0000_s84017"/>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xmlns=""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xmlns=""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xmlns=""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Lst>
              </xdr:cNvPr>
              <xdr:cNvSpPr/>
            </xdr:nvSpPr>
            <xdr:spPr>
              <a:xfrm>
                <a:off x="4501773" y="3772561"/>
                <a:ext cx="303832" cy="248786"/>
              </a:xfrm>
              <a:prstGeom prst="rect">
                <a:avLst/>
              </a:prstGeom>
            </xdr:spPr>
          </xdr:sp>
          <xdr:sp macro="" textlink="">
            <xdr:nvSpPr>
              <xdr:cNvPr id="84994" name="Option Button 2" hidden="1">
                <a:extLst>
                  <a:ext uri="{63B3BB69-23CF-44E3-9099-C40C66FF867C}">
                    <a14:compatExt spid="_x0000_s84994"/>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300-000003000000}"/>
                </a:ext>
              </a:extLst>
            </xdr:cNvPr>
            <xdr:cNvGrpSpPr/>
          </xdr:nvGrpSpPr>
          <xdr:grpSpPr>
            <a:xfrm>
              <a:off x="4514850" y="4810126"/>
              <a:ext cx="304800" cy="714374"/>
              <a:chOff x="4479758" y="4496301"/>
              <a:chExt cx="301792" cy="780047"/>
            </a:xfrm>
          </xdr:grpSpPr>
          <xdr:sp macro="" textlink="">
            <xdr:nvSpPr>
              <xdr:cNvPr id="84995" name="Option Button 3" hidden="1">
                <a:extLst>
                  <a:ext uri="{63B3BB69-23CF-44E3-9099-C40C66FF867C}">
                    <a14:compatExt spid="_x0000_s84995"/>
                  </a:ext>
                </a:extLst>
              </xdr:cNvPr>
              <xdr:cNvSpPr/>
            </xdr:nvSpPr>
            <xdr:spPr>
              <a:xfrm>
                <a:off x="4479758" y="4496301"/>
                <a:ext cx="301792" cy="238124"/>
              </a:xfrm>
              <a:prstGeom prst="rect">
                <a:avLst/>
              </a:prstGeom>
            </xdr:spPr>
          </xdr:sp>
          <xdr:sp macro="" textlink="">
            <xdr:nvSpPr>
              <xdr:cNvPr id="84996" name="Option Button 4" hidden="1">
                <a:extLst>
                  <a:ext uri="{63B3BB69-23CF-44E3-9099-C40C66FF867C}">
                    <a14:compatExt spid="_x0000_s84996"/>
                  </a:ext>
                </a:extLst>
              </xdr:cNvPr>
              <xdr:cNvSpPr/>
            </xdr:nvSpPr>
            <xdr:spPr>
              <a:xfrm>
                <a:off x="4479758" y="4771022"/>
                <a:ext cx="301792" cy="238124"/>
              </a:xfrm>
              <a:prstGeom prst="rect">
                <a:avLst/>
              </a:prstGeom>
            </xdr:spPr>
          </xdr:sp>
          <xdr:sp macro="" textlink="">
            <xdr:nvSpPr>
              <xdr:cNvPr id="84997" name="Option Button 5" hidden="1">
                <a:extLst>
                  <a:ext uri="{63B3BB69-23CF-44E3-9099-C40C66FF867C}">
                    <a14:compatExt spid="_x0000_s84997"/>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300-000004000000}"/>
                </a:ext>
              </a:extLst>
            </xdr:cNvPr>
            <xdr:cNvGrpSpPr/>
          </xdr:nvGrpSpPr>
          <xdr:grpSpPr>
            <a:xfrm>
              <a:off x="4514850" y="5676902"/>
              <a:ext cx="304800" cy="698092"/>
              <a:chOff x="4549825" y="5456607"/>
              <a:chExt cx="308371" cy="762885"/>
            </a:xfrm>
          </xdr:grpSpPr>
          <xdr:sp macro="" textlink="">
            <xdr:nvSpPr>
              <xdr:cNvPr id="84998" name="Option Button 6" hidden="1">
                <a:extLst>
                  <a:ext uri="{63B3BB69-23CF-44E3-9099-C40C66FF867C}">
                    <a14:compatExt spid="_x0000_s84998"/>
                  </a:ext>
                </a:extLst>
              </xdr:cNvPr>
              <xdr:cNvSpPr/>
            </xdr:nvSpPr>
            <xdr:spPr>
              <a:xfrm>
                <a:off x="4549825" y="5456607"/>
                <a:ext cx="308371" cy="238128"/>
              </a:xfrm>
              <a:prstGeom prst="rect">
                <a:avLst/>
              </a:prstGeom>
            </xdr:spPr>
          </xdr:sp>
          <xdr:sp macro="" textlink="">
            <xdr:nvSpPr>
              <xdr:cNvPr id="84999" name="Option Button 7" hidden="1">
                <a:extLst>
                  <a:ext uri="{63B3BB69-23CF-44E3-9099-C40C66FF867C}">
                    <a14:compatExt spid="_x0000_s84999"/>
                  </a:ext>
                </a:extLst>
              </xdr:cNvPr>
              <xdr:cNvSpPr/>
            </xdr:nvSpPr>
            <xdr:spPr>
              <a:xfrm>
                <a:off x="4549825" y="5722888"/>
                <a:ext cx="308371" cy="228598"/>
              </a:xfrm>
              <a:prstGeom prst="rect">
                <a:avLst/>
              </a:prstGeom>
            </xdr:spPr>
          </xdr:sp>
          <xdr:sp macro="" textlink="">
            <xdr:nvSpPr>
              <xdr:cNvPr id="85000" name="Option Button 8" hidden="1">
                <a:extLst>
                  <a:ext uri="{63B3BB69-23CF-44E3-9099-C40C66FF867C}">
                    <a14:compatExt spid="_x0000_s85000"/>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300-000009000000}"/>
                </a:ext>
              </a:extLst>
            </xdr:cNvPr>
            <xdr:cNvGrpSpPr/>
          </xdr:nvGrpSpPr>
          <xdr:grpSpPr>
            <a:xfrm>
              <a:off x="5886450" y="9023132"/>
              <a:ext cx="304800" cy="371497"/>
              <a:chOff x="5763126" y="8931932"/>
              <a:chExt cx="301792" cy="494794"/>
            </a:xfrm>
          </xdr:grpSpPr>
          <xdr:sp macro="" textlink="">
            <xdr:nvSpPr>
              <xdr:cNvPr id="85003" name="Option Button 11" hidden="1">
                <a:extLst>
                  <a:ext uri="{63B3BB69-23CF-44E3-9099-C40C66FF867C}">
                    <a14:compatExt spid="_x0000_s85003"/>
                  </a:ext>
                </a:extLst>
              </xdr:cNvPr>
              <xdr:cNvSpPr/>
            </xdr:nvSpPr>
            <xdr:spPr>
              <a:xfrm>
                <a:off x="5763126" y="8931932"/>
                <a:ext cx="301792" cy="238124"/>
              </a:xfrm>
              <a:prstGeom prst="rect">
                <a:avLst/>
              </a:prstGeom>
            </xdr:spPr>
          </xdr:sp>
          <xdr:sp macro="" textlink="">
            <xdr:nvSpPr>
              <xdr:cNvPr id="85004" name="Option Button 12" hidden="1">
                <a:extLst>
                  <a:ext uri="{63B3BB69-23CF-44E3-9099-C40C66FF867C}">
                    <a14:compatExt spid="_x0000_s85004"/>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300-00000A000000}"/>
                </a:ext>
              </a:extLst>
            </xdr:cNvPr>
            <xdr:cNvGrpSpPr/>
          </xdr:nvGrpSpPr>
          <xdr:grpSpPr>
            <a:xfrm>
              <a:off x="4514850" y="6543682"/>
              <a:ext cx="304800" cy="638169"/>
              <a:chOff x="4549825" y="6438934"/>
              <a:chExt cx="308371" cy="779256"/>
            </a:xfrm>
          </xdr:grpSpPr>
          <xdr:sp macro="" textlink="">
            <xdr:nvSpPr>
              <xdr:cNvPr id="85009" name="Option Button 17" hidden="1">
                <a:extLst>
                  <a:ext uri="{63B3BB69-23CF-44E3-9099-C40C66FF867C}">
                    <a14:compatExt spid="_x0000_s85009"/>
                  </a:ext>
                </a:extLst>
              </xdr:cNvPr>
              <xdr:cNvSpPr/>
            </xdr:nvSpPr>
            <xdr:spPr>
              <a:xfrm>
                <a:off x="4549825" y="6438934"/>
                <a:ext cx="308371" cy="238129"/>
              </a:xfrm>
              <a:prstGeom prst="rect">
                <a:avLst/>
              </a:prstGeom>
            </xdr:spPr>
          </xdr:sp>
          <xdr:sp macro="" textlink="">
            <xdr:nvSpPr>
              <xdr:cNvPr id="85010" name="Option Button 18" hidden="1">
                <a:extLst>
                  <a:ext uri="{63B3BB69-23CF-44E3-9099-C40C66FF867C}">
                    <a14:compatExt spid="_x0000_s85010"/>
                  </a:ext>
                </a:extLst>
              </xdr:cNvPr>
              <xdr:cNvSpPr/>
            </xdr:nvSpPr>
            <xdr:spPr>
              <a:xfrm>
                <a:off x="4549825" y="6714679"/>
                <a:ext cx="308371" cy="219074"/>
              </a:xfrm>
              <a:prstGeom prst="rect">
                <a:avLst/>
              </a:prstGeom>
            </xdr:spPr>
          </xdr:sp>
          <xdr:sp macro="" textlink="">
            <xdr:nvSpPr>
              <xdr:cNvPr id="85011" name="Option Button 19" hidden="1">
                <a:extLst>
                  <a:ext uri="{63B3BB69-23CF-44E3-9099-C40C66FF867C}">
                    <a14:compatExt spid="_x0000_s85011"/>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300-000019000000}"/>
                </a:ext>
              </a:extLst>
            </xdr:cNvPr>
            <xdr:cNvGrpSpPr/>
          </xdr:nvGrpSpPr>
          <xdr:grpSpPr>
            <a:xfrm>
              <a:off x="5890075" y="8154126"/>
              <a:ext cx="220580" cy="694604"/>
              <a:chOff x="5767611" y="8168777"/>
              <a:chExt cx="217571" cy="792442"/>
            </a:xfrm>
          </xdr:grpSpPr>
          <xdr:sp macro="" textlink="">
            <xdr:nvSpPr>
              <xdr:cNvPr id="85022" name="Option Button 30" hidden="1">
                <a:extLst>
                  <a:ext uri="{63B3BB69-23CF-44E3-9099-C40C66FF867C}">
                    <a14:compatExt spid="_x0000_s85022"/>
                  </a:ext>
                </a:extLst>
              </xdr:cNvPr>
              <xdr:cNvSpPr/>
            </xdr:nvSpPr>
            <xdr:spPr>
              <a:xfrm>
                <a:off x="5768109" y="8168777"/>
                <a:ext cx="217073" cy="237624"/>
              </a:xfrm>
              <a:prstGeom prst="rect">
                <a:avLst/>
              </a:prstGeom>
            </xdr:spPr>
          </xdr:sp>
          <xdr:sp macro="" textlink="">
            <xdr:nvSpPr>
              <xdr:cNvPr id="85023" name="Option Button 31" hidden="1">
                <a:extLst>
                  <a:ext uri="{63B3BB69-23CF-44E3-9099-C40C66FF867C}">
                    <a14:compatExt spid="_x0000_s85023"/>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Lst>
              </xdr:cNvPr>
              <xdr:cNvSpPr/>
            </xdr:nvSpPr>
            <xdr:spPr>
              <a:xfrm>
                <a:off x="45017" y="37725"/>
                <a:ext cx="3039" cy="2488"/>
              </a:xfrm>
              <a:prstGeom prst="rect">
                <a:avLst/>
              </a:prstGeom>
            </xdr:spPr>
          </xdr:sp>
          <xdr:sp macro="" textlink="">
            <xdr:nvSpPr>
              <xdr:cNvPr id="85025" name="Option Button 33" hidden="1">
                <a:extLst>
                  <a:ext uri="{63B3BB69-23CF-44E3-9099-C40C66FF867C}">
                    <a14:compatExt spid="_x0000_s85025"/>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Lst>
              </xdr:cNvPr>
              <xdr:cNvSpPr/>
            </xdr:nvSpPr>
            <xdr:spPr>
              <a:xfrm>
                <a:off x="57686" y="45007"/>
                <a:ext cx="3018" cy="2462"/>
              </a:xfrm>
              <a:prstGeom prst="rect">
                <a:avLst/>
              </a:prstGeom>
            </xdr:spPr>
          </xdr:sp>
          <xdr:sp macro="" textlink="">
            <xdr:nvSpPr>
              <xdr:cNvPr id="85027" name="Option Button 35" hidden="1">
                <a:extLst>
                  <a:ext uri="{63B3BB69-23CF-44E3-9099-C40C66FF867C}">
                    <a14:compatExt spid="_x0000_s85027"/>
                  </a:ext>
                </a:extLst>
              </xdr:cNvPr>
              <xdr:cNvSpPr/>
            </xdr:nvSpPr>
            <xdr:spPr>
              <a:xfrm>
                <a:off x="57686" y="47817"/>
                <a:ext cx="3018" cy="2481"/>
              </a:xfrm>
              <a:prstGeom prst="rect">
                <a:avLst/>
              </a:prstGeom>
            </xdr:spPr>
          </xdr:sp>
          <xdr:sp macro="" textlink="">
            <xdr:nvSpPr>
              <xdr:cNvPr id="85028" name="Option Button 36" hidden="1">
                <a:extLst>
                  <a:ext uri="{63B3BB69-23CF-44E3-9099-C40C66FF867C}">
                    <a14:compatExt spid="_x0000_s8502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Lst>
              </xdr:cNvPr>
              <xdr:cNvSpPr/>
            </xdr:nvSpPr>
            <xdr:spPr>
              <a:xfrm>
                <a:off x="57631" y="54838"/>
                <a:ext cx="3018" cy="2286"/>
              </a:xfrm>
              <a:prstGeom prst="rect">
                <a:avLst/>
              </a:prstGeom>
            </xdr:spPr>
          </xdr:sp>
          <xdr:sp macro="" textlink="">
            <xdr:nvSpPr>
              <xdr:cNvPr id="85030" name="Option Button 38" hidden="1">
                <a:extLst>
                  <a:ext uri="{63B3BB69-23CF-44E3-9099-C40C66FF867C}">
                    <a14:compatExt spid="_x0000_s85030"/>
                  </a:ext>
                </a:extLst>
              </xdr:cNvPr>
              <xdr:cNvSpPr/>
            </xdr:nvSpPr>
            <xdr:spPr>
              <a:xfrm>
                <a:off x="57631" y="57586"/>
                <a:ext cx="3018" cy="2095"/>
              </a:xfrm>
              <a:prstGeom prst="rect">
                <a:avLst/>
              </a:prstGeom>
            </xdr:spPr>
          </xdr:sp>
          <xdr:sp macro="" textlink="">
            <xdr:nvSpPr>
              <xdr:cNvPr id="85031" name="Option Button 39" hidden="1">
                <a:extLst>
                  <a:ext uri="{63B3BB69-23CF-44E3-9099-C40C66FF867C}">
                    <a14:compatExt spid="_x0000_s85031"/>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Lst>
              </xdr:cNvPr>
              <xdr:cNvSpPr/>
            </xdr:nvSpPr>
            <xdr:spPr>
              <a:xfrm>
                <a:off x="57631" y="54838"/>
                <a:ext cx="3018" cy="2286"/>
              </a:xfrm>
              <a:prstGeom prst="rect">
                <a:avLst/>
              </a:prstGeom>
            </xdr:spPr>
          </xdr:sp>
          <xdr:sp macro="" textlink="">
            <xdr:nvSpPr>
              <xdr:cNvPr id="85033" name="Option Button 41" hidden="1">
                <a:extLst>
                  <a:ext uri="{63B3BB69-23CF-44E3-9099-C40C66FF867C}">
                    <a14:compatExt spid="_x0000_s85033"/>
                  </a:ext>
                </a:extLst>
              </xdr:cNvPr>
              <xdr:cNvSpPr/>
            </xdr:nvSpPr>
            <xdr:spPr>
              <a:xfrm>
                <a:off x="57631" y="57649"/>
                <a:ext cx="3018" cy="2096"/>
              </a:xfrm>
              <a:prstGeom prst="rect">
                <a:avLst/>
              </a:prstGeom>
            </xdr:spPr>
          </xdr:sp>
          <xdr:sp macro="" textlink="">
            <xdr:nvSpPr>
              <xdr:cNvPr id="85034" name="Option Button 42" hidden="1">
                <a:extLst>
                  <a:ext uri="{63B3BB69-23CF-44E3-9099-C40C66FF867C}">
                    <a14:compatExt spid="_x0000_s85034"/>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Lst>
              </xdr:cNvPr>
              <xdr:cNvSpPr/>
            </xdr:nvSpPr>
            <xdr:spPr>
              <a:xfrm>
                <a:off x="45321" y="72871"/>
                <a:ext cx="2225" cy="2179"/>
              </a:xfrm>
              <a:prstGeom prst="rect">
                <a:avLst/>
              </a:prstGeom>
            </xdr:spPr>
          </xdr:sp>
          <xdr:sp macro="" textlink="">
            <xdr:nvSpPr>
              <xdr:cNvPr id="85036" name="Option Button 44" hidden="1">
                <a:extLst>
                  <a:ext uri="{63B3BB69-23CF-44E3-9099-C40C66FF867C}">
                    <a14:compatExt spid="_x0000_s85036"/>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300-00002B000000}"/>
                </a:ext>
              </a:extLst>
            </xdr:cNvPr>
            <xdr:cNvGrpSpPr/>
          </xdr:nvGrpSpPr>
          <xdr:grpSpPr>
            <a:xfrm>
              <a:off x="4523515" y="8146765"/>
              <a:ext cx="200247" cy="744691"/>
              <a:chOff x="4538959" y="8166077"/>
              <a:chExt cx="208607" cy="749767"/>
            </a:xfrm>
          </xdr:grpSpPr>
          <xdr:sp macro="" textlink="">
            <xdr:nvSpPr>
              <xdr:cNvPr id="85037" name="Option Button 45" hidden="1">
                <a:extLst>
                  <a:ext uri="{63B3BB69-23CF-44E3-9099-C40C66FF867C}">
                    <a14:compatExt spid="_x0000_s85037"/>
                  </a:ext>
                </a:extLst>
              </xdr:cNvPr>
              <xdr:cNvSpPr/>
            </xdr:nvSpPr>
            <xdr:spPr>
              <a:xfrm>
                <a:off x="4540457" y="8166077"/>
                <a:ext cx="207109" cy="240340"/>
              </a:xfrm>
              <a:prstGeom prst="rect">
                <a:avLst/>
              </a:prstGeom>
            </xdr:spPr>
          </xdr:sp>
          <xdr:sp macro="" textlink="">
            <xdr:nvSpPr>
              <xdr:cNvPr id="85038" name="Option Button 46" hidden="1">
                <a:extLst>
                  <a:ext uri="{63B3BB69-23CF-44E3-9099-C40C66FF867C}">
                    <a14:compatExt spid="_x0000_s85038"/>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300-00002C000000}"/>
                </a:ext>
              </a:extLst>
            </xdr:cNvPr>
            <xdr:cNvGrpSpPr/>
          </xdr:nvGrpSpPr>
          <xdr:grpSpPr>
            <a:xfrm>
              <a:off x="5894842" y="7309827"/>
              <a:ext cx="304802" cy="710980"/>
              <a:chOff x="5809589" y="7290593"/>
              <a:chExt cx="301595" cy="707491"/>
            </a:xfrm>
          </xdr:grpSpPr>
          <xdr:sp macro="" textlink="">
            <xdr:nvSpPr>
              <xdr:cNvPr id="85040" name="Option Button 48" hidden="1">
                <a:extLst>
                  <a:ext uri="{63B3BB69-23CF-44E3-9099-C40C66FF867C}">
                    <a14:compatExt spid="_x0000_s85040"/>
                  </a:ext>
                </a:extLst>
              </xdr:cNvPr>
              <xdr:cNvSpPr/>
            </xdr:nvSpPr>
            <xdr:spPr>
              <a:xfrm>
                <a:off x="5809589" y="7290593"/>
                <a:ext cx="301594" cy="245575"/>
              </a:xfrm>
              <a:prstGeom prst="rect">
                <a:avLst/>
              </a:prstGeom>
            </xdr:spPr>
          </xdr:sp>
          <xdr:sp macro="" textlink="">
            <xdr:nvSpPr>
              <xdr:cNvPr id="85041" name="Option Button 49" hidden="1">
                <a:extLst>
                  <a:ext uri="{63B3BB69-23CF-44E3-9099-C40C66FF867C}">
                    <a14:compatExt spid="_x0000_s85041"/>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Lst>
              </xdr:cNvPr>
              <xdr:cNvSpPr/>
            </xdr:nvSpPr>
            <xdr:spPr>
              <a:xfrm>
                <a:off x="4501773" y="3772561"/>
                <a:ext cx="303832" cy="248786"/>
              </a:xfrm>
              <a:prstGeom prst="rect">
                <a:avLst/>
              </a:prstGeom>
            </xdr:spPr>
          </xdr:sp>
          <xdr:sp macro="" textlink="">
            <xdr:nvSpPr>
              <xdr:cNvPr id="86018" name="Option Button 2" hidden="1">
                <a:extLst>
                  <a:ext uri="{63B3BB69-23CF-44E3-9099-C40C66FF867C}">
                    <a14:compatExt spid="_x0000_s86018"/>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400-000003000000}"/>
                </a:ext>
              </a:extLst>
            </xdr:cNvPr>
            <xdr:cNvGrpSpPr/>
          </xdr:nvGrpSpPr>
          <xdr:grpSpPr>
            <a:xfrm>
              <a:off x="4514850" y="4810126"/>
              <a:ext cx="304800" cy="714374"/>
              <a:chOff x="4479758" y="4496301"/>
              <a:chExt cx="301792" cy="780047"/>
            </a:xfrm>
          </xdr:grpSpPr>
          <xdr:sp macro="" textlink="">
            <xdr:nvSpPr>
              <xdr:cNvPr id="86019" name="Option Button 3" hidden="1">
                <a:extLst>
                  <a:ext uri="{63B3BB69-23CF-44E3-9099-C40C66FF867C}">
                    <a14:compatExt spid="_x0000_s86019"/>
                  </a:ext>
                </a:extLst>
              </xdr:cNvPr>
              <xdr:cNvSpPr/>
            </xdr:nvSpPr>
            <xdr:spPr>
              <a:xfrm>
                <a:off x="4479758" y="4496301"/>
                <a:ext cx="301792" cy="238124"/>
              </a:xfrm>
              <a:prstGeom prst="rect">
                <a:avLst/>
              </a:prstGeom>
            </xdr:spPr>
          </xdr:sp>
          <xdr:sp macro="" textlink="">
            <xdr:nvSpPr>
              <xdr:cNvPr id="86020" name="Option Button 4" hidden="1">
                <a:extLst>
                  <a:ext uri="{63B3BB69-23CF-44E3-9099-C40C66FF867C}">
                    <a14:compatExt spid="_x0000_s86020"/>
                  </a:ext>
                </a:extLst>
              </xdr:cNvPr>
              <xdr:cNvSpPr/>
            </xdr:nvSpPr>
            <xdr:spPr>
              <a:xfrm>
                <a:off x="4479758" y="4771022"/>
                <a:ext cx="301792" cy="238124"/>
              </a:xfrm>
              <a:prstGeom prst="rect">
                <a:avLst/>
              </a:prstGeom>
            </xdr:spPr>
          </xdr:sp>
          <xdr:sp macro="" textlink="">
            <xdr:nvSpPr>
              <xdr:cNvPr id="86021" name="Option Button 5" hidden="1">
                <a:extLst>
                  <a:ext uri="{63B3BB69-23CF-44E3-9099-C40C66FF867C}">
                    <a14:compatExt spid="_x0000_s86021"/>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400-000004000000}"/>
                </a:ext>
              </a:extLst>
            </xdr:cNvPr>
            <xdr:cNvGrpSpPr/>
          </xdr:nvGrpSpPr>
          <xdr:grpSpPr>
            <a:xfrm>
              <a:off x="4514850" y="5676902"/>
              <a:ext cx="304800" cy="698092"/>
              <a:chOff x="4549825" y="5456607"/>
              <a:chExt cx="308371" cy="762885"/>
            </a:xfrm>
          </xdr:grpSpPr>
          <xdr:sp macro="" textlink="">
            <xdr:nvSpPr>
              <xdr:cNvPr id="86022" name="Option Button 6" hidden="1">
                <a:extLst>
                  <a:ext uri="{63B3BB69-23CF-44E3-9099-C40C66FF867C}">
                    <a14:compatExt spid="_x0000_s86022"/>
                  </a:ext>
                </a:extLst>
              </xdr:cNvPr>
              <xdr:cNvSpPr/>
            </xdr:nvSpPr>
            <xdr:spPr>
              <a:xfrm>
                <a:off x="4549825" y="5456607"/>
                <a:ext cx="308371" cy="238128"/>
              </a:xfrm>
              <a:prstGeom prst="rect">
                <a:avLst/>
              </a:prstGeom>
            </xdr:spPr>
          </xdr:sp>
          <xdr:sp macro="" textlink="">
            <xdr:nvSpPr>
              <xdr:cNvPr id="86023" name="Option Button 7" hidden="1">
                <a:extLst>
                  <a:ext uri="{63B3BB69-23CF-44E3-9099-C40C66FF867C}">
                    <a14:compatExt spid="_x0000_s86023"/>
                  </a:ext>
                </a:extLst>
              </xdr:cNvPr>
              <xdr:cNvSpPr/>
            </xdr:nvSpPr>
            <xdr:spPr>
              <a:xfrm>
                <a:off x="4549825" y="5722888"/>
                <a:ext cx="308371" cy="228598"/>
              </a:xfrm>
              <a:prstGeom prst="rect">
                <a:avLst/>
              </a:prstGeom>
            </xdr:spPr>
          </xdr:sp>
          <xdr:sp macro="" textlink="">
            <xdr:nvSpPr>
              <xdr:cNvPr id="86024" name="Option Button 8" hidden="1">
                <a:extLst>
                  <a:ext uri="{63B3BB69-23CF-44E3-9099-C40C66FF867C}">
                    <a14:compatExt spid="_x0000_s86024"/>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400-000009000000}"/>
                </a:ext>
              </a:extLst>
            </xdr:cNvPr>
            <xdr:cNvGrpSpPr/>
          </xdr:nvGrpSpPr>
          <xdr:grpSpPr>
            <a:xfrm>
              <a:off x="5886450" y="9023132"/>
              <a:ext cx="304800" cy="371497"/>
              <a:chOff x="5763126" y="8931932"/>
              <a:chExt cx="301792" cy="494794"/>
            </a:xfrm>
          </xdr:grpSpPr>
          <xdr:sp macro="" textlink="">
            <xdr:nvSpPr>
              <xdr:cNvPr id="86027" name="Option Button 11" hidden="1">
                <a:extLst>
                  <a:ext uri="{63B3BB69-23CF-44E3-9099-C40C66FF867C}">
                    <a14:compatExt spid="_x0000_s86027"/>
                  </a:ext>
                </a:extLst>
              </xdr:cNvPr>
              <xdr:cNvSpPr/>
            </xdr:nvSpPr>
            <xdr:spPr>
              <a:xfrm>
                <a:off x="5763126" y="8931932"/>
                <a:ext cx="301792" cy="238124"/>
              </a:xfrm>
              <a:prstGeom prst="rect">
                <a:avLst/>
              </a:prstGeom>
            </xdr:spPr>
          </xdr:sp>
          <xdr:sp macro="" textlink="">
            <xdr:nvSpPr>
              <xdr:cNvPr id="86028" name="Option Button 12" hidden="1">
                <a:extLst>
                  <a:ext uri="{63B3BB69-23CF-44E3-9099-C40C66FF867C}">
                    <a14:compatExt spid="_x0000_s86028"/>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400-00000A000000}"/>
                </a:ext>
              </a:extLst>
            </xdr:cNvPr>
            <xdr:cNvGrpSpPr/>
          </xdr:nvGrpSpPr>
          <xdr:grpSpPr>
            <a:xfrm>
              <a:off x="4514850" y="6543682"/>
              <a:ext cx="304800" cy="638169"/>
              <a:chOff x="4549825" y="6438934"/>
              <a:chExt cx="308371" cy="779256"/>
            </a:xfrm>
          </xdr:grpSpPr>
          <xdr:sp macro="" textlink="">
            <xdr:nvSpPr>
              <xdr:cNvPr id="86033" name="Option Button 17" hidden="1">
                <a:extLst>
                  <a:ext uri="{63B3BB69-23CF-44E3-9099-C40C66FF867C}">
                    <a14:compatExt spid="_x0000_s86033"/>
                  </a:ext>
                </a:extLst>
              </xdr:cNvPr>
              <xdr:cNvSpPr/>
            </xdr:nvSpPr>
            <xdr:spPr>
              <a:xfrm>
                <a:off x="4549825" y="6438934"/>
                <a:ext cx="308371" cy="238129"/>
              </a:xfrm>
              <a:prstGeom prst="rect">
                <a:avLst/>
              </a:prstGeom>
            </xdr:spPr>
          </xdr:sp>
          <xdr:sp macro="" textlink="">
            <xdr:nvSpPr>
              <xdr:cNvPr id="86034" name="Option Button 18" hidden="1">
                <a:extLst>
                  <a:ext uri="{63B3BB69-23CF-44E3-9099-C40C66FF867C}">
                    <a14:compatExt spid="_x0000_s86034"/>
                  </a:ext>
                </a:extLst>
              </xdr:cNvPr>
              <xdr:cNvSpPr/>
            </xdr:nvSpPr>
            <xdr:spPr>
              <a:xfrm>
                <a:off x="4549825" y="6714679"/>
                <a:ext cx="308371" cy="219074"/>
              </a:xfrm>
              <a:prstGeom prst="rect">
                <a:avLst/>
              </a:prstGeom>
            </xdr:spPr>
          </xdr:sp>
          <xdr:sp macro="" textlink="">
            <xdr:nvSpPr>
              <xdr:cNvPr id="86035" name="Option Button 19" hidden="1">
                <a:extLst>
                  <a:ext uri="{63B3BB69-23CF-44E3-9099-C40C66FF867C}">
                    <a14:compatExt spid="_x0000_s86035"/>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400-000019000000}"/>
                </a:ext>
              </a:extLst>
            </xdr:cNvPr>
            <xdr:cNvGrpSpPr/>
          </xdr:nvGrpSpPr>
          <xdr:grpSpPr>
            <a:xfrm>
              <a:off x="5890075" y="8154126"/>
              <a:ext cx="220580" cy="694604"/>
              <a:chOff x="5767611" y="8168777"/>
              <a:chExt cx="217571" cy="792442"/>
            </a:xfrm>
          </xdr:grpSpPr>
          <xdr:sp macro="" textlink="">
            <xdr:nvSpPr>
              <xdr:cNvPr id="86046" name="Option Button 30" hidden="1">
                <a:extLst>
                  <a:ext uri="{63B3BB69-23CF-44E3-9099-C40C66FF867C}">
                    <a14:compatExt spid="_x0000_s86046"/>
                  </a:ext>
                </a:extLst>
              </xdr:cNvPr>
              <xdr:cNvSpPr/>
            </xdr:nvSpPr>
            <xdr:spPr>
              <a:xfrm>
                <a:off x="5768109" y="8168777"/>
                <a:ext cx="217073" cy="237624"/>
              </a:xfrm>
              <a:prstGeom prst="rect">
                <a:avLst/>
              </a:prstGeom>
            </xdr:spPr>
          </xdr:sp>
          <xdr:sp macro="" textlink="">
            <xdr:nvSpPr>
              <xdr:cNvPr id="86047" name="Option Button 31" hidden="1">
                <a:extLst>
                  <a:ext uri="{63B3BB69-23CF-44E3-9099-C40C66FF867C}">
                    <a14:compatExt spid="_x0000_s86047"/>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Lst>
              </xdr:cNvPr>
              <xdr:cNvSpPr/>
            </xdr:nvSpPr>
            <xdr:spPr>
              <a:xfrm>
                <a:off x="45017" y="37725"/>
                <a:ext cx="3039" cy="2488"/>
              </a:xfrm>
              <a:prstGeom prst="rect">
                <a:avLst/>
              </a:prstGeom>
            </xdr:spPr>
          </xdr:sp>
          <xdr:sp macro="" textlink="">
            <xdr:nvSpPr>
              <xdr:cNvPr id="86049" name="Option Button 33" hidden="1">
                <a:extLst>
                  <a:ext uri="{63B3BB69-23CF-44E3-9099-C40C66FF867C}">
                    <a14:compatExt spid="_x0000_s86049"/>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Lst>
              </xdr:cNvPr>
              <xdr:cNvSpPr/>
            </xdr:nvSpPr>
            <xdr:spPr>
              <a:xfrm>
                <a:off x="57686" y="45007"/>
                <a:ext cx="3018" cy="2462"/>
              </a:xfrm>
              <a:prstGeom prst="rect">
                <a:avLst/>
              </a:prstGeom>
            </xdr:spPr>
          </xdr:sp>
          <xdr:sp macro="" textlink="">
            <xdr:nvSpPr>
              <xdr:cNvPr id="86051" name="Option Button 35" hidden="1">
                <a:extLst>
                  <a:ext uri="{63B3BB69-23CF-44E3-9099-C40C66FF867C}">
                    <a14:compatExt spid="_x0000_s86051"/>
                  </a:ext>
                </a:extLst>
              </xdr:cNvPr>
              <xdr:cNvSpPr/>
            </xdr:nvSpPr>
            <xdr:spPr>
              <a:xfrm>
                <a:off x="57686" y="47817"/>
                <a:ext cx="3018" cy="2481"/>
              </a:xfrm>
              <a:prstGeom prst="rect">
                <a:avLst/>
              </a:prstGeom>
            </xdr:spPr>
          </xdr:sp>
          <xdr:sp macro="" textlink="">
            <xdr:nvSpPr>
              <xdr:cNvPr id="86052" name="Option Button 36" hidden="1">
                <a:extLst>
                  <a:ext uri="{63B3BB69-23CF-44E3-9099-C40C66FF867C}">
                    <a14:compatExt spid="_x0000_s86052"/>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Lst>
              </xdr:cNvPr>
              <xdr:cNvSpPr/>
            </xdr:nvSpPr>
            <xdr:spPr>
              <a:xfrm>
                <a:off x="57631" y="54838"/>
                <a:ext cx="3018" cy="2286"/>
              </a:xfrm>
              <a:prstGeom prst="rect">
                <a:avLst/>
              </a:prstGeom>
            </xdr:spPr>
          </xdr:sp>
          <xdr:sp macro="" textlink="">
            <xdr:nvSpPr>
              <xdr:cNvPr id="86054" name="Option Button 38" hidden="1">
                <a:extLst>
                  <a:ext uri="{63B3BB69-23CF-44E3-9099-C40C66FF867C}">
                    <a14:compatExt spid="_x0000_s86054"/>
                  </a:ext>
                </a:extLst>
              </xdr:cNvPr>
              <xdr:cNvSpPr/>
            </xdr:nvSpPr>
            <xdr:spPr>
              <a:xfrm>
                <a:off x="57631" y="57586"/>
                <a:ext cx="3018" cy="2095"/>
              </a:xfrm>
              <a:prstGeom prst="rect">
                <a:avLst/>
              </a:prstGeom>
            </xdr:spPr>
          </xdr:sp>
          <xdr:sp macro="" textlink="">
            <xdr:nvSpPr>
              <xdr:cNvPr id="86055" name="Option Button 39" hidden="1">
                <a:extLst>
                  <a:ext uri="{63B3BB69-23CF-44E3-9099-C40C66FF867C}">
                    <a14:compatExt spid="_x0000_s86055"/>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Lst>
              </xdr:cNvPr>
              <xdr:cNvSpPr/>
            </xdr:nvSpPr>
            <xdr:spPr>
              <a:xfrm>
                <a:off x="57631" y="54838"/>
                <a:ext cx="3018" cy="2286"/>
              </a:xfrm>
              <a:prstGeom prst="rect">
                <a:avLst/>
              </a:prstGeom>
            </xdr:spPr>
          </xdr:sp>
          <xdr:sp macro="" textlink="">
            <xdr:nvSpPr>
              <xdr:cNvPr id="86057" name="Option Button 41" hidden="1">
                <a:extLst>
                  <a:ext uri="{63B3BB69-23CF-44E3-9099-C40C66FF867C}">
                    <a14:compatExt spid="_x0000_s86057"/>
                  </a:ext>
                </a:extLst>
              </xdr:cNvPr>
              <xdr:cNvSpPr/>
            </xdr:nvSpPr>
            <xdr:spPr>
              <a:xfrm>
                <a:off x="57631" y="57649"/>
                <a:ext cx="3018" cy="2096"/>
              </a:xfrm>
              <a:prstGeom prst="rect">
                <a:avLst/>
              </a:prstGeom>
            </xdr:spPr>
          </xdr:sp>
          <xdr:sp macro="" textlink="">
            <xdr:nvSpPr>
              <xdr:cNvPr id="86058" name="Option Button 42" hidden="1">
                <a:extLst>
                  <a:ext uri="{63B3BB69-23CF-44E3-9099-C40C66FF867C}">
                    <a14:compatExt spid="_x0000_s86058"/>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Lst>
              </xdr:cNvPr>
              <xdr:cNvSpPr/>
            </xdr:nvSpPr>
            <xdr:spPr>
              <a:xfrm>
                <a:off x="45321" y="72871"/>
                <a:ext cx="2225" cy="2179"/>
              </a:xfrm>
              <a:prstGeom prst="rect">
                <a:avLst/>
              </a:prstGeom>
            </xdr:spPr>
          </xdr:sp>
          <xdr:sp macro="" textlink="">
            <xdr:nvSpPr>
              <xdr:cNvPr id="86060" name="Option Button 44" hidden="1">
                <a:extLst>
                  <a:ext uri="{63B3BB69-23CF-44E3-9099-C40C66FF867C}">
                    <a14:compatExt spid="_x0000_s86060"/>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400-00002B000000}"/>
                </a:ext>
              </a:extLst>
            </xdr:cNvPr>
            <xdr:cNvGrpSpPr/>
          </xdr:nvGrpSpPr>
          <xdr:grpSpPr>
            <a:xfrm>
              <a:off x="4523515" y="8146765"/>
              <a:ext cx="200247" cy="744691"/>
              <a:chOff x="4538959" y="8166077"/>
              <a:chExt cx="208607" cy="749767"/>
            </a:xfrm>
          </xdr:grpSpPr>
          <xdr:sp macro="" textlink="">
            <xdr:nvSpPr>
              <xdr:cNvPr id="86061" name="Option Button 45" hidden="1">
                <a:extLst>
                  <a:ext uri="{63B3BB69-23CF-44E3-9099-C40C66FF867C}">
                    <a14:compatExt spid="_x0000_s86061"/>
                  </a:ext>
                </a:extLst>
              </xdr:cNvPr>
              <xdr:cNvSpPr/>
            </xdr:nvSpPr>
            <xdr:spPr>
              <a:xfrm>
                <a:off x="4540457" y="8166077"/>
                <a:ext cx="207109" cy="240340"/>
              </a:xfrm>
              <a:prstGeom prst="rect">
                <a:avLst/>
              </a:prstGeom>
            </xdr:spPr>
          </xdr:sp>
          <xdr:sp macro="" textlink="">
            <xdr:nvSpPr>
              <xdr:cNvPr id="86062" name="Option Button 46" hidden="1">
                <a:extLst>
                  <a:ext uri="{63B3BB69-23CF-44E3-9099-C40C66FF867C}">
                    <a14:compatExt spid="_x0000_s86062"/>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400-00002C000000}"/>
                </a:ext>
              </a:extLst>
            </xdr:cNvPr>
            <xdr:cNvGrpSpPr/>
          </xdr:nvGrpSpPr>
          <xdr:grpSpPr>
            <a:xfrm>
              <a:off x="5894842" y="7309827"/>
              <a:ext cx="304802" cy="710980"/>
              <a:chOff x="5809589" y="7290593"/>
              <a:chExt cx="301595" cy="707491"/>
            </a:xfrm>
          </xdr:grpSpPr>
          <xdr:sp macro="" textlink="">
            <xdr:nvSpPr>
              <xdr:cNvPr id="86064" name="Option Button 48" hidden="1">
                <a:extLst>
                  <a:ext uri="{63B3BB69-23CF-44E3-9099-C40C66FF867C}">
                    <a14:compatExt spid="_x0000_s86064"/>
                  </a:ext>
                </a:extLst>
              </xdr:cNvPr>
              <xdr:cNvSpPr/>
            </xdr:nvSpPr>
            <xdr:spPr>
              <a:xfrm>
                <a:off x="5809589" y="7290593"/>
                <a:ext cx="301594" cy="245575"/>
              </a:xfrm>
              <a:prstGeom prst="rect">
                <a:avLst/>
              </a:prstGeom>
            </xdr:spPr>
          </xdr:sp>
          <xdr:sp macro="" textlink="">
            <xdr:nvSpPr>
              <xdr:cNvPr id="86065" name="Option Button 49" hidden="1">
                <a:extLst>
                  <a:ext uri="{63B3BB69-23CF-44E3-9099-C40C66FF867C}">
                    <a14:compatExt spid="_x0000_s86065"/>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Lst>
              </xdr:cNvPr>
              <xdr:cNvSpPr/>
            </xdr:nvSpPr>
            <xdr:spPr>
              <a:xfrm>
                <a:off x="4501773" y="3772561"/>
                <a:ext cx="303832" cy="248786"/>
              </a:xfrm>
              <a:prstGeom prst="rect">
                <a:avLst/>
              </a:prstGeom>
            </xdr:spPr>
          </xdr:sp>
          <xdr:sp macro="" textlink="">
            <xdr:nvSpPr>
              <xdr:cNvPr id="87042" name="Option Button 2" hidden="1">
                <a:extLst>
                  <a:ext uri="{63B3BB69-23CF-44E3-9099-C40C66FF867C}">
                    <a14:compatExt spid="_x0000_s87042"/>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500-000003000000}"/>
                </a:ext>
              </a:extLst>
            </xdr:cNvPr>
            <xdr:cNvGrpSpPr/>
          </xdr:nvGrpSpPr>
          <xdr:grpSpPr>
            <a:xfrm>
              <a:off x="4514850" y="4810126"/>
              <a:ext cx="304800" cy="714374"/>
              <a:chOff x="4479758" y="4496301"/>
              <a:chExt cx="301792" cy="780047"/>
            </a:xfrm>
          </xdr:grpSpPr>
          <xdr:sp macro="" textlink="">
            <xdr:nvSpPr>
              <xdr:cNvPr id="87043" name="Option Button 3" hidden="1">
                <a:extLst>
                  <a:ext uri="{63B3BB69-23CF-44E3-9099-C40C66FF867C}">
                    <a14:compatExt spid="_x0000_s87043"/>
                  </a:ext>
                </a:extLst>
              </xdr:cNvPr>
              <xdr:cNvSpPr/>
            </xdr:nvSpPr>
            <xdr:spPr>
              <a:xfrm>
                <a:off x="4479758" y="4496301"/>
                <a:ext cx="301792" cy="238124"/>
              </a:xfrm>
              <a:prstGeom prst="rect">
                <a:avLst/>
              </a:prstGeom>
            </xdr:spPr>
          </xdr:sp>
          <xdr:sp macro="" textlink="">
            <xdr:nvSpPr>
              <xdr:cNvPr id="87044" name="Option Button 4" hidden="1">
                <a:extLst>
                  <a:ext uri="{63B3BB69-23CF-44E3-9099-C40C66FF867C}">
                    <a14:compatExt spid="_x0000_s87044"/>
                  </a:ext>
                </a:extLst>
              </xdr:cNvPr>
              <xdr:cNvSpPr/>
            </xdr:nvSpPr>
            <xdr:spPr>
              <a:xfrm>
                <a:off x="4479758" y="4771022"/>
                <a:ext cx="301792" cy="238124"/>
              </a:xfrm>
              <a:prstGeom prst="rect">
                <a:avLst/>
              </a:prstGeom>
            </xdr:spPr>
          </xdr:sp>
          <xdr:sp macro="" textlink="">
            <xdr:nvSpPr>
              <xdr:cNvPr id="87045" name="Option Button 5" hidden="1">
                <a:extLst>
                  <a:ext uri="{63B3BB69-23CF-44E3-9099-C40C66FF867C}">
                    <a14:compatExt spid="_x0000_s87045"/>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500-000004000000}"/>
                </a:ext>
              </a:extLst>
            </xdr:cNvPr>
            <xdr:cNvGrpSpPr/>
          </xdr:nvGrpSpPr>
          <xdr:grpSpPr>
            <a:xfrm>
              <a:off x="4514850" y="5676902"/>
              <a:ext cx="304800" cy="698092"/>
              <a:chOff x="4549825" y="5456607"/>
              <a:chExt cx="308371" cy="762885"/>
            </a:xfrm>
          </xdr:grpSpPr>
          <xdr:sp macro="" textlink="">
            <xdr:nvSpPr>
              <xdr:cNvPr id="87046" name="Option Button 6" hidden="1">
                <a:extLst>
                  <a:ext uri="{63B3BB69-23CF-44E3-9099-C40C66FF867C}">
                    <a14:compatExt spid="_x0000_s87046"/>
                  </a:ext>
                </a:extLst>
              </xdr:cNvPr>
              <xdr:cNvSpPr/>
            </xdr:nvSpPr>
            <xdr:spPr>
              <a:xfrm>
                <a:off x="4549825" y="5456607"/>
                <a:ext cx="308371" cy="238128"/>
              </a:xfrm>
              <a:prstGeom prst="rect">
                <a:avLst/>
              </a:prstGeom>
            </xdr:spPr>
          </xdr:sp>
          <xdr:sp macro="" textlink="">
            <xdr:nvSpPr>
              <xdr:cNvPr id="87047" name="Option Button 7" hidden="1">
                <a:extLst>
                  <a:ext uri="{63B3BB69-23CF-44E3-9099-C40C66FF867C}">
                    <a14:compatExt spid="_x0000_s87047"/>
                  </a:ext>
                </a:extLst>
              </xdr:cNvPr>
              <xdr:cNvSpPr/>
            </xdr:nvSpPr>
            <xdr:spPr>
              <a:xfrm>
                <a:off x="4549825" y="5722888"/>
                <a:ext cx="308371" cy="228598"/>
              </a:xfrm>
              <a:prstGeom prst="rect">
                <a:avLst/>
              </a:prstGeom>
            </xdr:spPr>
          </xdr:sp>
          <xdr:sp macro="" textlink="">
            <xdr:nvSpPr>
              <xdr:cNvPr id="87048" name="Option Button 8" hidden="1">
                <a:extLst>
                  <a:ext uri="{63B3BB69-23CF-44E3-9099-C40C66FF867C}">
                    <a14:compatExt spid="_x0000_s87048"/>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500-000009000000}"/>
                </a:ext>
              </a:extLst>
            </xdr:cNvPr>
            <xdr:cNvGrpSpPr/>
          </xdr:nvGrpSpPr>
          <xdr:grpSpPr>
            <a:xfrm>
              <a:off x="5886450" y="9023132"/>
              <a:ext cx="304800" cy="371497"/>
              <a:chOff x="5763126" y="8931932"/>
              <a:chExt cx="301792" cy="494794"/>
            </a:xfrm>
          </xdr:grpSpPr>
          <xdr:sp macro="" textlink="">
            <xdr:nvSpPr>
              <xdr:cNvPr id="87051" name="Option Button 11" hidden="1">
                <a:extLst>
                  <a:ext uri="{63B3BB69-23CF-44E3-9099-C40C66FF867C}">
                    <a14:compatExt spid="_x0000_s87051"/>
                  </a:ext>
                </a:extLst>
              </xdr:cNvPr>
              <xdr:cNvSpPr/>
            </xdr:nvSpPr>
            <xdr:spPr>
              <a:xfrm>
                <a:off x="5763126" y="8931932"/>
                <a:ext cx="301792" cy="238124"/>
              </a:xfrm>
              <a:prstGeom prst="rect">
                <a:avLst/>
              </a:prstGeom>
            </xdr:spPr>
          </xdr:sp>
          <xdr:sp macro="" textlink="">
            <xdr:nvSpPr>
              <xdr:cNvPr id="87052" name="Option Button 12" hidden="1">
                <a:extLst>
                  <a:ext uri="{63B3BB69-23CF-44E3-9099-C40C66FF867C}">
                    <a14:compatExt spid="_x0000_s87052"/>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500-00000A000000}"/>
                </a:ext>
              </a:extLst>
            </xdr:cNvPr>
            <xdr:cNvGrpSpPr/>
          </xdr:nvGrpSpPr>
          <xdr:grpSpPr>
            <a:xfrm>
              <a:off x="4514850" y="6543682"/>
              <a:ext cx="304800" cy="638169"/>
              <a:chOff x="4549825" y="6438934"/>
              <a:chExt cx="308371" cy="779256"/>
            </a:xfrm>
          </xdr:grpSpPr>
          <xdr:sp macro="" textlink="">
            <xdr:nvSpPr>
              <xdr:cNvPr id="87057" name="Option Button 17" hidden="1">
                <a:extLst>
                  <a:ext uri="{63B3BB69-23CF-44E3-9099-C40C66FF867C}">
                    <a14:compatExt spid="_x0000_s87057"/>
                  </a:ext>
                </a:extLst>
              </xdr:cNvPr>
              <xdr:cNvSpPr/>
            </xdr:nvSpPr>
            <xdr:spPr>
              <a:xfrm>
                <a:off x="4549825" y="6438934"/>
                <a:ext cx="308371" cy="238129"/>
              </a:xfrm>
              <a:prstGeom prst="rect">
                <a:avLst/>
              </a:prstGeom>
            </xdr:spPr>
          </xdr:sp>
          <xdr:sp macro="" textlink="">
            <xdr:nvSpPr>
              <xdr:cNvPr id="87058" name="Option Button 18" hidden="1">
                <a:extLst>
                  <a:ext uri="{63B3BB69-23CF-44E3-9099-C40C66FF867C}">
                    <a14:compatExt spid="_x0000_s87058"/>
                  </a:ext>
                </a:extLst>
              </xdr:cNvPr>
              <xdr:cNvSpPr/>
            </xdr:nvSpPr>
            <xdr:spPr>
              <a:xfrm>
                <a:off x="4549825" y="6714679"/>
                <a:ext cx="308371" cy="219074"/>
              </a:xfrm>
              <a:prstGeom prst="rect">
                <a:avLst/>
              </a:prstGeom>
            </xdr:spPr>
          </xdr:sp>
          <xdr:sp macro="" textlink="">
            <xdr:nvSpPr>
              <xdr:cNvPr id="87059" name="Option Button 19" hidden="1">
                <a:extLst>
                  <a:ext uri="{63B3BB69-23CF-44E3-9099-C40C66FF867C}">
                    <a14:compatExt spid="_x0000_s87059"/>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500-000019000000}"/>
                </a:ext>
              </a:extLst>
            </xdr:cNvPr>
            <xdr:cNvGrpSpPr/>
          </xdr:nvGrpSpPr>
          <xdr:grpSpPr>
            <a:xfrm>
              <a:off x="5890075" y="8154126"/>
              <a:ext cx="220580" cy="694604"/>
              <a:chOff x="5767611" y="8168777"/>
              <a:chExt cx="217571" cy="792442"/>
            </a:xfrm>
          </xdr:grpSpPr>
          <xdr:sp macro="" textlink="">
            <xdr:nvSpPr>
              <xdr:cNvPr id="87070" name="Option Button 30" hidden="1">
                <a:extLst>
                  <a:ext uri="{63B3BB69-23CF-44E3-9099-C40C66FF867C}">
                    <a14:compatExt spid="_x0000_s87070"/>
                  </a:ext>
                </a:extLst>
              </xdr:cNvPr>
              <xdr:cNvSpPr/>
            </xdr:nvSpPr>
            <xdr:spPr>
              <a:xfrm>
                <a:off x="5768109" y="8168777"/>
                <a:ext cx="217073" cy="237624"/>
              </a:xfrm>
              <a:prstGeom prst="rect">
                <a:avLst/>
              </a:prstGeom>
            </xdr:spPr>
          </xdr:sp>
          <xdr:sp macro="" textlink="">
            <xdr:nvSpPr>
              <xdr:cNvPr id="87071" name="Option Button 31" hidden="1">
                <a:extLst>
                  <a:ext uri="{63B3BB69-23CF-44E3-9099-C40C66FF867C}">
                    <a14:compatExt spid="_x0000_s87071"/>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Lst>
              </xdr:cNvPr>
              <xdr:cNvSpPr/>
            </xdr:nvSpPr>
            <xdr:spPr>
              <a:xfrm>
                <a:off x="45017" y="37725"/>
                <a:ext cx="3039" cy="2488"/>
              </a:xfrm>
              <a:prstGeom prst="rect">
                <a:avLst/>
              </a:prstGeom>
            </xdr:spPr>
          </xdr:sp>
          <xdr:sp macro="" textlink="">
            <xdr:nvSpPr>
              <xdr:cNvPr id="87073" name="Option Button 33" hidden="1">
                <a:extLst>
                  <a:ext uri="{63B3BB69-23CF-44E3-9099-C40C66FF867C}">
                    <a14:compatExt spid="_x0000_s87073"/>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Lst>
              </xdr:cNvPr>
              <xdr:cNvSpPr/>
            </xdr:nvSpPr>
            <xdr:spPr>
              <a:xfrm>
                <a:off x="57686" y="45007"/>
                <a:ext cx="3018" cy="2462"/>
              </a:xfrm>
              <a:prstGeom prst="rect">
                <a:avLst/>
              </a:prstGeom>
            </xdr:spPr>
          </xdr:sp>
          <xdr:sp macro="" textlink="">
            <xdr:nvSpPr>
              <xdr:cNvPr id="87075" name="Option Button 35" hidden="1">
                <a:extLst>
                  <a:ext uri="{63B3BB69-23CF-44E3-9099-C40C66FF867C}">
                    <a14:compatExt spid="_x0000_s87075"/>
                  </a:ext>
                </a:extLst>
              </xdr:cNvPr>
              <xdr:cNvSpPr/>
            </xdr:nvSpPr>
            <xdr:spPr>
              <a:xfrm>
                <a:off x="57686" y="47817"/>
                <a:ext cx="3018" cy="2481"/>
              </a:xfrm>
              <a:prstGeom prst="rect">
                <a:avLst/>
              </a:prstGeom>
            </xdr:spPr>
          </xdr:sp>
          <xdr:sp macro="" textlink="">
            <xdr:nvSpPr>
              <xdr:cNvPr id="87076" name="Option Button 36" hidden="1">
                <a:extLst>
                  <a:ext uri="{63B3BB69-23CF-44E3-9099-C40C66FF867C}">
                    <a14:compatExt spid="_x0000_s87076"/>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Lst>
              </xdr:cNvPr>
              <xdr:cNvSpPr/>
            </xdr:nvSpPr>
            <xdr:spPr>
              <a:xfrm>
                <a:off x="57631" y="54838"/>
                <a:ext cx="3018" cy="2286"/>
              </a:xfrm>
              <a:prstGeom prst="rect">
                <a:avLst/>
              </a:prstGeom>
            </xdr:spPr>
          </xdr:sp>
          <xdr:sp macro="" textlink="">
            <xdr:nvSpPr>
              <xdr:cNvPr id="87078" name="Option Button 38" hidden="1">
                <a:extLst>
                  <a:ext uri="{63B3BB69-23CF-44E3-9099-C40C66FF867C}">
                    <a14:compatExt spid="_x0000_s87078"/>
                  </a:ext>
                </a:extLst>
              </xdr:cNvPr>
              <xdr:cNvSpPr/>
            </xdr:nvSpPr>
            <xdr:spPr>
              <a:xfrm>
                <a:off x="57631" y="57586"/>
                <a:ext cx="3018" cy="2095"/>
              </a:xfrm>
              <a:prstGeom prst="rect">
                <a:avLst/>
              </a:prstGeom>
            </xdr:spPr>
          </xdr:sp>
          <xdr:sp macro="" textlink="">
            <xdr:nvSpPr>
              <xdr:cNvPr id="87079" name="Option Button 39" hidden="1">
                <a:extLst>
                  <a:ext uri="{63B3BB69-23CF-44E3-9099-C40C66FF867C}">
                    <a14:compatExt spid="_x0000_s87079"/>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Lst>
              </xdr:cNvPr>
              <xdr:cNvSpPr/>
            </xdr:nvSpPr>
            <xdr:spPr>
              <a:xfrm>
                <a:off x="57631" y="54838"/>
                <a:ext cx="3018" cy="2286"/>
              </a:xfrm>
              <a:prstGeom prst="rect">
                <a:avLst/>
              </a:prstGeom>
            </xdr:spPr>
          </xdr:sp>
          <xdr:sp macro="" textlink="">
            <xdr:nvSpPr>
              <xdr:cNvPr id="87081" name="Option Button 41" hidden="1">
                <a:extLst>
                  <a:ext uri="{63B3BB69-23CF-44E3-9099-C40C66FF867C}">
                    <a14:compatExt spid="_x0000_s87081"/>
                  </a:ext>
                </a:extLst>
              </xdr:cNvPr>
              <xdr:cNvSpPr/>
            </xdr:nvSpPr>
            <xdr:spPr>
              <a:xfrm>
                <a:off x="57631" y="57649"/>
                <a:ext cx="3018" cy="2096"/>
              </a:xfrm>
              <a:prstGeom prst="rect">
                <a:avLst/>
              </a:prstGeom>
            </xdr:spPr>
          </xdr:sp>
          <xdr:sp macro="" textlink="">
            <xdr:nvSpPr>
              <xdr:cNvPr id="87082" name="Option Button 42" hidden="1">
                <a:extLst>
                  <a:ext uri="{63B3BB69-23CF-44E3-9099-C40C66FF867C}">
                    <a14:compatExt spid="_x0000_s87082"/>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Lst>
              </xdr:cNvPr>
              <xdr:cNvSpPr/>
            </xdr:nvSpPr>
            <xdr:spPr>
              <a:xfrm>
                <a:off x="45321" y="72871"/>
                <a:ext cx="2225" cy="2179"/>
              </a:xfrm>
              <a:prstGeom prst="rect">
                <a:avLst/>
              </a:prstGeom>
            </xdr:spPr>
          </xdr:sp>
          <xdr:sp macro="" textlink="">
            <xdr:nvSpPr>
              <xdr:cNvPr id="87084" name="Option Button 44" hidden="1">
                <a:extLst>
                  <a:ext uri="{63B3BB69-23CF-44E3-9099-C40C66FF867C}">
                    <a14:compatExt spid="_x0000_s87084"/>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500-00002B000000}"/>
                </a:ext>
              </a:extLst>
            </xdr:cNvPr>
            <xdr:cNvGrpSpPr/>
          </xdr:nvGrpSpPr>
          <xdr:grpSpPr>
            <a:xfrm>
              <a:off x="4523515" y="8146765"/>
              <a:ext cx="200247" cy="744691"/>
              <a:chOff x="4538959" y="8166077"/>
              <a:chExt cx="208607" cy="749767"/>
            </a:xfrm>
          </xdr:grpSpPr>
          <xdr:sp macro="" textlink="">
            <xdr:nvSpPr>
              <xdr:cNvPr id="87085" name="Option Button 45" hidden="1">
                <a:extLst>
                  <a:ext uri="{63B3BB69-23CF-44E3-9099-C40C66FF867C}">
                    <a14:compatExt spid="_x0000_s87085"/>
                  </a:ext>
                </a:extLst>
              </xdr:cNvPr>
              <xdr:cNvSpPr/>
            </xdr:nvSpPr>
            <xdr:spPr>
              <a:xfrm>
                <a:off x="4540457" y="8166077"/>
                <a:ext cx="207109" cy="240340"/>
              </a:xfrm>
              <a:prstGeom prst="rect">
                <a:avLst/>
              </a:prstGeom>
            </xdr:spPr>
          </xdr:sp>
          <xdr:sp macro="" textlink="">
            <xdr:nvSpPr>
              <xdr:cNvPr id="87086" name="Option Button 46" hidden="1">
                <a:extLst>
                  <a:ext uri="{63B3BB69-23CF-44E3-9099-C40C66FF867C}">
                    <a14:compatExt spid="_x0000_s87086"/>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500-00002C000000}"/>
                </a:ext>
              </a:extLst>
            </xdr:cNvPr>
            <xdr:cNvGrpSpPr/>
          </xdr:nvGrpSpPr>
          <xdr:grpSpPr>
            <a:xfrm>
              <a:off x="5894842" y="7309827"/>
              <a:ext cx="304802" cy="710980"/>
              <a:chOff x="5809589" y="7290593"/>
              <a:chExt cx="301595" cy="707491"/>
            </a:xfrm>
          </xdr:grpSpPr>
          <xdr:sp macro="" textlink="">
            <xdr:nvSpPr>
              <xdr:cNvPr id="87088" name="Option Button 48" hidden="1">
                <a:extLst>
                  <a:ext uri="{63B3BB69-23CF-44E3-9099-C40C66FF867C}">
                    <a14:compatExt spid="_x0000_s87088"/>
                  </a:ext>
                </a:extLst>
              </xdr:cNvPr>
              <xdr:cNvSpPr/>
            </xdr:nvSpPr>
            <xdr:spPr>
              <a:xfrm>
                <a:off x="5809589" y="7290593"/>
                <a:ext cx="301594" cy="245575"/>
              </a:xfrm>
              <a:prstGeom prst="rect">
                <a:avLst/>
              </a:prstGeom>
            </xdr:spPr>
          </xdr:sp>
          <xdr:sp macro="" textlink="">
            <xdr:nvSpPr>
              <xdr:cNvPr id="87089" name="Option Button 49" hidden="1">
                <a:extLst>
                  <a:ext uri="{63B3BB69-23CF-44E3-9099-C40C66FF867C}">
                    <a14:compatExt spid="_x0000_s87089"/>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Lst>
              </xdr:cNvPr>
              <xdr:cNvSpPr/>
            </xdr:nvSpPr>
            <xdr:spPr>
              <a:xfrm>
                <a:off x="4501773" y="3772561"/>
                <a:ext cx="303832" cy="248786"/>
              </a:xfrm>
              <a:prstGeom prst="rect">
                <a:avLst/>
              </a:prstGeom>
            </xdr:spPr>
          </xdr:sp>
          <xdr:sp macro="" textlink="">
            <xdr:nvSpPr>
              <xdr:cNvPr id="88066" name="Option Button 2" hidden="1">
                <a:extLst>
                  <a:ext uri="{63B3BB69-23CF-44E3-9099-C40C66FF867C}">
                    <a14:compatExt spid="_x0000_s88066"/>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600-000003000000}"/>
                </a:ext>
              </a:extLst>
            </xdr:cNvPr>
            <xdr:cNvGrpSpPr/>
          </xdr:nvGrpSpPr>
          <xdr:grpSpPr>
            <a:xfrm>
              <a:off x="4514850" y="4810126"/>
              <a:ext cx="304800" cy="714374"/>
              <a:chOff x="4479758" y="4496301"/>
              <a:chExt cx="301792" cy="780047"/>
            </a:xfrm>
          </xdr:grpSpPr>
          <xdr:sp macro="" textlink="">
            <xdr:nvSpPr>
              <xdr:cNvPr id="88067" name="Option Button 3" hidden="1">
                <a:extLst>
                  <a:ext uri="{63B3BB69-23CF-44E3-9099-C40C66FF867C}">
                    <a14:compatExt spid="_x0000_s88067"/>
                  </a:ext>
                </a:extLst>
              </xdr:cNvPr>
              <xdr:cNvSpPr/>
            </xdr:nvSpPr>
            <xdr:spPr>
              <a:xfrm>
                <a:off x="4479758" y="4496301"/>
                <a:ext cx="301792" cy="238124"/>
              </a:xfrm>
              <a:prstGeom prst="rect">
                <a:avLst/>
              </a:prstGeom>
            </xdr:spPr>
          </xdr:sp>
          <xdr:sp macro="" textlink="">
            <xdr:nvSpPr>
              <xdr:cNvPr id="88068" name="Option Button 4" hidden="1">
                <a:extLst>
                  <a:ext uri="{63B3BB69-23CF-44E3-9099-C40C66FF867C}">
                    <a14:compatExt spid="_x0000_s88068"/>
                  </a:ext>
                </a:extLst>
              </xdr:cNvPr>
              <xdr:cNvSpPr/>
            </xdr:nvSpPr>
            <xdr:spPr>
              <a:xfrm>
                <a:off x="4479758" y="4771022"/>
                <a:ext cx="301792" cy="238124"/>
              </a:xfrm>
              <a:prstGeom prst="rect">
                <a:avLst/>
              </a:prstGeom>
            </xdr:spPr>
          </xdr:sp>
          <xdr:sp macro="" textlink="">
            <xdr:nvSpPr>
              <xdr:cNvPr id="88069" name="Option Button 5" hidden="1">
                <a:extLst>
                  <a:ext uri="{63B3BB69-23CF-44E3-9099-C40C66FF867C}">
                    <a14:compatExt spid="_x0000_s88069"/>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600-000004000000}"/>
                </a:ext>
              </a:extLst>
            </xdr:cNvPr>
            <xdr:cNvGrpSpPr/>
          </xdr:nvGrpSpPr>
          <xdr:grpSpPr>
            <a:xfrm>
              <a:off x="4514850" y="5676902"/>
              <a:ext cx="304800" cy="698092"/>
              <a:chOff x="4549825" y="5456607"/>
              <a:chExt cx="308371" cy="762885"/>
            </a:xfrm>
          </xdr:grpSpPr>
          <xdr:sp macro="" textlink="">
            <xdr:nvSpPr>
              <xdr:cNvPr id="88070" name="Option Button 6" hidden="1">
                <a:extLst>
                  <a:ext uri="{63B3BB69-23CF-44E3-9099-C40C66FF867C}">
                    <a14:compatExt spid="_x0000_s88070"/>
                  </a:ext>
                </a:extLst>
              </xdr:cNvPr>
              <xdr:cNvSpPr/>
            </xdr:nvSpPr>
            <xdr:spPr>
              <a:xfrm>
                <a:off x="4549825" y="5456607"/>
                <a:ext cx="308371" cy="238128"/>
              </a:xfrm>
              <a:prstGeom prst="rect">
                <a:avLst/>
              </a:prstGeom>
            </xdr:spPr>
          </xdr:sp>
          <xdr:sp macro="" textlink="">
            <xdr:nvSpPr>
              <xdr:cNvPr id="88071" name="Option Button 7" hidden="1">
                <a:extLst>
                  <a:ext uri="{63B3BB69-23CF-44E3-9099-C40C66FF867C}">
                    <a14:compatExt spid="_x0000_s88071"/>
                  </a:ext>
                </a:extLst>
              </xdr:cNvPr>
              <xdr:cNvSpPr/>
            </xdr:nvSpPr>
            <xdr:spPr>
              <a:xfrm>
                <a:off x="4549825" y="5722888"/>
                <a:ext cx="308371" cy="228598"/>
              </a:xfrm>
              <a:prstGeom prst="rect">
                <a:avLst/>
              </a:prstGeom>
            </xdr:spPr>
          </xdr:sp>
          <xdr:sp macro="" textlink="">
            <xdr:nvSpPr>
              <xdr:cNvPr id="88072" name="Option Button 8" hidden="1">
                <a:extLst>
                  <a:ext uri="{63B3BB69-23CF-44E3-9099-C40C66FF867C}">
                    <a14:compatExt spid="_x0000_s88072"/>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600-000009000000}"/>
                </a:ext>
              </a:extLst>
            </xdr:cNvPr>
            <xdr:cNvGrpSpPr/>
          </xdr:nvGrpSpPr>
          <xdr:grpSpPr>
            <a:xfrm>
              <a:off x="5886450" y="9023132"/>
              <a:ext cx="304800" cy="371497"/>
              <a:chOff x="5763126" y="8931932"/>
              <a:chExt cx="301792" cy="494794"/>
            </a:xfrm>
          </xdr:grpSpPr>
          <xdr:sp macro="" textlink="">
            <xdr:nvSpPr>
              <xdr:cNvPr id="88075" name="Option Button 11" hidden="1">
                <a:extLst>
                  <a:ext uri="{63B3BB69-23CF-44E3-9099-C40C66FF867C}">
                    <a14:compatExt spid="_x0000_s88075"/>
                  </a:ext>
                </a:extLst>
              </xdr:cNvPr>
              <xdr:cNvSpPr/>
            </xdr:nvSpPr>
            <xdr:spPr>
              <a:xfrm>
                <a:off x="5763126" y="8931932"/>
                <a:ext cx="301792" cy="238124"/>
              </a:xfrm>
              <a:prstGeom prst="rect">
                <a:avLst/>
              </a:prstGeom>
            </xdr:spPr>
          </xdr:sp>
          <xdr:sp macro="" textlink="">
            <xdr:nvSpPr>
              <xdr:cNvPr id="88076" name="Option Button 12" hidden="1">
                <a:extLst>
                  <a:ext uri="{63B3BB69-23CF-44E3-9099-C40C66FF867C}">
                    <a14:compatExt spid="_x0000_s88076"/>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600-00000A000000}"/>
                </a:ext>
              </a:extLst>
            </xdr:cNvPr>
            <xdr:cNvGrpSpPr/>
          </xdr:nvGrpSpPr>
          <xdr:grpSpPr>
            <a:xfrm>
              <a:off x="4514850" y="6543682"/>
              <a:ext cx="304800" cy="638169"/>
              <a:chOff x="4549825" y="6438934"/>
              <a:chExt cx="308371" cy="779256"/>
            </a:xfrm>
          </xdr:grpSpPr>
          <xdr:sp macro="" textlink="">
            <xdr:nvSpPr>
              <xdr:cNvPr id="88081" name="Option Button 17" hidden="1">
                <a:extLst>
                  <a:ext uri="{63B3BB69-23CF-44E3-9099-C40C66FF867C}">
                    <a14:compatExt spid="_x0000_s88081"/>
                  </a:ext>
                </a:extLst>
              </xdr:cNvPr>
              <xdr:cNvSpPr/>
            </xdr:nvSpPr>
            <xdr:spPr>
              <a:xfrm>
                <a:off x="4549825" y="6438934"/>
                <a:ext cx="308371" cy="238129"/>
              </a:xfrm>
              <a:prstGeom prst="rect">
                <a:avLst/>
              </a:prstGeom>
            </xdr:spPr>
          </xdr:sp>
          <xdr:sp macro="" textlink="">
            <xdr:nvSpPr>
              <xdr:cNvPr id="88082" name="Option Button 18" hidden="1">
                <a:extLst>
                  <a:ext uri="{63B3BB69-23CF-44E3-9099-C40C66FF867C}">
                    <a14:compatExt spid="_x0000_s88082"/>
                  </a:ext>
                </a:extLst>
              </xdr:cNvPr>
              <xdr:cNvSpPr/>
            </xdr:nvSpPr>
            <xdr:spPr>
              <a:xfrm>
                <a:off x="4549825" y="6714679"/>
                <a:ext cx="308371" cy="219074"/>
              </a:xfrm>
              <a:prstGeom prst="rect">
                <a:avLst/>
              </a:prstGeom>
            </xdr:spPr>
          </xdr:sp>
          <xdr:sp macro="" textlink="">
            <xdr:nvSpPr>
              <xdr:cNvPr id="88083" name="Option Button 19" hidden="1">
                <a:extLst>
                  <a:ext uri="{63B3BB69-23CF-44E3-9099-C40C66FF867C}">
                    <a14:compatExt spid="_x0000_s88083"/>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600-000019000000}"/>
                </a:ext>
              </a:extLst>
            </xdr:cNvPr>
            <xdr:cNvGrpSpPr/>
          </xdr:nvGrpSpPr>
          <xdr:grpSpPr>
            <a:xfrm>
              <a:off x="5890075" y="8154126"/>
              <a:ext cx="220580" cy="694604"/>
              <a:chOff x="5767611" y="8168777"/>
              <a:chExt cx="217571" cy="792442"/>
            </a:xfrm>
          </xdr:grpSpPr>
          <xdr:sp macro="" textlink="">
            <xdr:nvSpPr>
              <xdr:cNvPr id="88094" name="Option Button 30" hidden="1">
                <a:extLst>
                  <a:ext uri="{63B3BB69-23CF-44E3-9099-C40C66FF867C}">
                    <a14:compatExt spid="_x0000_s88094"/>
                  </a:ext>
                </a:extLst>
              </xdr:cNvPr>
              <xdr:cNvSpPr/>
            </xdr:nvSpPr>
            <xdr:spPr>
              <a:xfrm>
                <a:off x="5768109" y="8168777"/>
                <a:ext cx="217073" cy="237624"/>
              </a:xfrm>
              <a:prstGeom prst="rect">
                <a:avLst/>
              </a:prstGeom>
            </xdr:spPr>
          </xdr:sp>
          <xdr:sp macro="" textlink="">
            <xdr:nvSpPr>
              <xdr:cNvPr id="88095" name="Option Button 31" hidden="1">
                <a:extLst>
                  <a:ext uri="{63B3BB69-23CF-44E3-9099-C40C66FF867C}">
                    <a14:compatExt spid="_x0000_s88095"/>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Lst>
              </xdr:cNvPr>
              <xdr:cNvSpPr/>
            </xdr:nvSpPr>
            <xdr:spPr>
              <a:xfrm>
                <a:off x="45017" y="37725"/>
                <a:ext cx="3039" cy="2488"/>
              </a:xfrm>
              <a:prstGeom prst="rect">
                <a:avLst/>
              </a:prstGeom>
            </xdr:spPr>
          </xdr:sp>
          <xdr:sp macro="" textlink="">
            <xdr:nvSpPr>
              <xdr:cNvPr id="88097" name="Option Button 33" hidden="1">
                <a:extLst>
                  <a:ext uri="{63B3BB69-23CF-44E3-9099-C40C66FF867C}">
                    <a14:compatExt spid="_x0000_s88097"/>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Lst>
              </xdr:cNvPr>
              <xdr:cNvSpPr/>
            </xdr:nvSpPr>
            <xdr:spPr>
              <a:xfrm>
                <a:off x="57686" y="45007"/>
                <a:ext cx="3018" cy="2462"/>
              </a:xfrm>
              <a:prstGeom prst="rect">
                <a:avLst/>
              </a:prstGeom>
            </xdr:spPr>
          </xdr:sp>
          <xdr:sp macro="" textlink="">
            <xdr:nvSpPr>
              <xdr:cNvPr id="88099" name="Option Button 35" hidden="1">
                <a:extLst>
                  <a:ext uri="{63B3BB69-23CF-44E3-9099-C40C66FF867C}">
                    <a14:compatExt spid="_x0000_s88099"/>
                  </a:ext>
                </a:extLst>
              </xdr:cNvPr>
              <xdr:cNvSpPr/>
            </xdr:nvSpPr>
            <xdr:spPr>
              <a:xfrm>
                <a:off x="57686" y="47817"/>
                <a:ext cx="3018" cy="2481"/>
              </a:xfrm>
              <a:prstGeom prst="rect">
                <a:avLst/>
              </a:prstGeom>
            </xdr:spPr>
          </xdr:sp>
          <xdr:sp macro="" textlink="">
            <xdr:nvSpPr>
              <xdr:cNvPr id="88100" name="Option Button 36" hidden="1">
                <a:extLst>
                  <a:ext uri="{63B3BB69-23CF-44E3-9099-C40C66FF867C}">
                    <a14:compatExt spid="_x0000_s88100"/>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Lst>
              </xdr:cNvPr>
              <xdr:cNvSpPr/>
            </xdr:nvSpPr>
            <xdr:spPr>
              <a:xfrm>
                <a:off x="57631" y="54838"/>
                <a:ext cx="3018" cy="2286"/>
              </a:xfrm>
              <a:prstGeom prst="rect">
                <a:avLst/>
              </a:prstGeom>
            </xdr:spPr>
          </xdr:sp>
          <xdr:sp macro="" textlink="">
            <xdr:nvSpPr>
              <xdr:cNvPr id="88102" name="Option Button 38" hidden="1">
                <a:extLst>
                  <a:ext uri="{63B3BB69-23CF-44E3-9099-C40C66FF867C}">
                    <a14:compatExt spid="_x0000_s88102"/>
                  </a:ext>
                </a:extLst>
              </xdr:cNvPr>
              <xdr:cNvSpPr/>
            </xdr:nvSpPr>
            <xdr:spPr>
              <a:xfrm>
                <a:off x="57631" y="57586"/>
                <a:ext cx="3018" cy="2095"/>
              </a:xfrm>
              <a:prstGeom prst="rect">
                <a:avLst/>
              </a:prstGeom>
            </xdr:spPr>
          </xdr:sp>
          <xdr:sp macro="" textlink="">
            <xdr:nvSpPr>
              <xdr:cNvPr id="88103" name="Option Button 39" hidden="1">
                <a:extLst>
                  <a:ext uri="{63B3BB69-23CF-44E3-9099-C40C66FF867C}">
                    <a14:compatExt spid="_x0000_s88103"/>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Lst>
              </xdr:cNvPr>
              <xdr:cNvSpPr/>
            </xdr:nvSpPr>
            <xdr:spPr>
              <a:xfrm>
                <a:off x="57631" y="54838"/>
                <a:ext cx="3018" cy="2286"/>
              </a:xfrm>
              <a:prstGeom prst="rect">
                <a:avLst/>
              </a:prstGeom>
            </xdr:spPr>
          </xdr:sp>
          <xdr:sp macro="" textlink="">
            <xdr:nvSpPr>
              <xdr:cNvPr id="88105" name="Option Button 41" hidden="1">
                <a:extLst>
                  <a:ext uri="{63B3BB69-23CF-44E3-9099-C40C66FF867C}">
                    <a14:compatExt spid="_x0000_s88105"/>
                  </a:ext>
                </a:extLst>
              </xdr:cNvPr>
              <xdr:cNvSpPr/>
            </xdr:nvSpPr>
            <xdr:spPr>
              <a:xfrm>
                <a:off x="57631" y="57649"/>
                <a:ext cx="3018" cy="2096"/>
              </a:xfrm>
              <a:prstGeom prst="rect">
                <a:avLst/>
              </a:prstGeom>
            </xdr:spPr>
          </xdr:sp>
          <xdr:sp macro="" textlink="">
            <xdr:nvSpPr>
              <xdr:cNvPr id="88106" name="Option Button 42" hidden="1">
                <a:extLst>
                  <a:ext uri="{63B3BB69-23CF-44E3-9099-C40C66FF867C}">
                    <a14:compatExt spid="_x0000_s88106"/>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Lst>
              </xdr:cNvPr>
              <xdr:cNvSpPr/>
            </xdr:nvSpPr>
            <xdr:spPr>
              <a:xfrm>
                <a:off x="45321" y="72871"/>
                <a:ext cx="2225" cy="2179"/>
              </a:xfrm>
              <a:prstGeom prst="rect">
                <a:avLst/>
              </a:prstGeom>
            </xdr:spPr>
          </xdr:sp>
          <xdr:sp macro="" textlink="">
            <xdr:nvSpPr>
              <xdr:cNvPr id="88108" name="Option Button 44" hidden="1">
                <a:extLst>
                  <a:ext uri="{63B3BB69-23CF-44E3-9099-C40C66FF867C}">
                    <a14:compatExt spid="_x0000_s88108"/>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600-00002B000000}"/>
                </a:ext>
              </a:extLst>
            </xdr:cNvPr>
            <xdr:cNvGrpSpPr/>
          </xdr:nvGrpSpPr>
          <xdr:grpSpPr>
            <a:xfrm>
              <a:off x="4523515" y="8146765"/>
              <a:ext cx="200247" cy="744691"/>
              <a:chOff x="4538959" y="8166077"/>
              <a:chExt cx="208607" cy="749767"/>
            </a:xfrm>
          </xdr:grpSpPr>
          <xdr:sp macro="" textlink="">
            <xdr:nvSpPr>
              <xdr:cNvPr id="88109" name="Option Button 45" hidden="1">
                <a:extLst>
                  <a:ext uri="{63B3BB69-23CF-44E3-9099-C40C66FF867C}">
                    <a14:compatExt spid="_x0000_s88109"/>
                  </a:ext>
                </a:extLst>
              </xdr:cNvPr>
              <xdr:cNvSpPr/>
            </xdr:nvSpPr>
            <xdr:spPr>
              <a:xfrm>
                <a:off x="4540457" y="8166077"/>
                <a:ext cx="207109" cy="240340"/>
              </a:xfrm>
              <a:prstGeom prst="rect">
                <a:avLst/>
              </a:prstGeom>
            </xdr:spPr>
          </xdr:sp>
          <xdr:sp macro="" textlink="">
            <xdr:nvSpPr>
              <xdr:cNvPr id="88110" name="Option Button 46" hidden="1">
                <a:extLst>
                  <a:ext uri="{63B3BB69-23CF-44E3-9099-C40C66FF867C}">
                    <a14:compatExt spid="_x0000_s88110"/>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600-00002C000000}"/>
                </a:ext>
              </a:extLst>
            </xdr:cNvPr>
            <xdr:cNvGrpSpPr/>
          </xdr:nvGrpSpPr>
          <xdr:grpSpPr>
            <a:xfrm>
              <a:off x="5894842" y="7309827"/>
              <a:ext cx="304802" cy="710980"/>
              <a:chOff x="5809589" y="7290593"/>
              <a:chExt cx="301595" cy="707491"/>
            </a:xfrm>
          </xdr:grpSpPr>
          <xdr:sp macro="" textlink="">
            <xdr:nvSpPr>
              <xdr:cNvPr id="88112" name="Option Button 48" hidden="1">
                <a:extLst>
                  <a:ext uri="{63B3BB69-23CF-44E3-9099-C40C66FF867C}">
                    <a14:compatExt spid="_x0000_s88112"/>
                  </a:ext>
                </a:extLst>
              </xdr:cNvPr>
              <xdr:cNvSpPr/>
            </xdr:nvSpPr>
            <xdr:spPr>
              <a:xfrm>
                <a:off x="5809589" y="7290593"/>
                <a:ext cx="301594" cy="245575"/>
              </a:xfrm>
              <a:prstGeom prst="rect">
                <a:avLst/>
              </a:prstGeom>
            </xdr:spPr>
          </xdr:sp>
          <xdr:sp macro="" textlink="">
            <xdr:nvSpPr>
              <xdr:cNvPr id="88113" name="Option Button 49" hidden="1">
                <a:extLst>
                  <a:ext uri="{63B3BB69-23CF-44E3-9099-C40C66FF867C}">
                    <a14:compatExt spid="_x0000_s88113"/>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Lst>
              </xdr:cNvPr>
              <xdr:cNvSpPr/>
            </xdr:nvSpPr>
            <xdr:spPr>
              <a:xfrm>
                <a:off x="4501773" y="3772561"/>
                <a:ext cx="303832" cy="248786"/>
              </a:xfrm>
              <a:prstGeom prst="rect">
                <a:avLst/>
              </a:prstGeom>
            </xdr:spPr>
          </xdr:sp>
          <xdr:sp macro="" textlink="">
            <xdr:nvSpPr>
              <xdr:cNvPr id="89090" name="Option Button 2" hidden="1">
                <a:extLst>
                  <a:ext uri="{63B3BB69-23CF-44E3-9099-C40C66FF867C}">
                    <a14:compatExt spid="_x0000_s89090"/>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700-000003000000}"/>
                </a:ext>
              </a:extLst>
            </xdr:cNvPr>
            <xdr:cNvGrpSpPr/>
          </xdr:nvGrpSpPr>
          <xdr:grpSpPr>
            <a:xfrm>
              <a:off x="4514850" y="4810126"/>
              <a:ext cx="304800" cy="714374"/>
              <a:chOff x="4479758" y="4496301"/>
              <a:chExt cx="301792" cy="780047"/>
            </a:xfrm>
          </xdr:grpSpPr>
          <xdr:sp macro="" textlink="">
            <xdr:nvSpPr>
              <xdr:cNvPr id="89091" name="Option Button 3" hidden="1">
                <a:extLst>
                  <a:ext uri="{63B3BB69-23CF-44E3-9099-C40C66FF867C}">
                    <a14:compatExt spid="_x0000_s89091"/>
                  </a:ext>
                </a:extLst>
              </xdr:cNvPr>
              <xdr:cNvSpPr/>
            </xdr:nvSpPr>
            <xdr:spPr>
              <a:xfrm>
                <a:off x="4479758" y="4496301"/>
                <a:ext cx="301792" cy="238124"/>
              </a:xfrm>
              <a:prstGeom prst="rect">
                <a:avLst/>
              </a:prstGeom>
            </xdr:spPr>
          </xdr:sp>
          <xdr:sp macro="" textlink="">
            <xdr:nvSpPr>
              <xdr:cNvPr id="89092" name="Option Button 4" hidden="1">
                <a:extLst>
                  <a:ext uri="{63B3BB69-23CF-44E3-9099-C40C66FF867C}">
                    <a14:compatExt spid="_x0000_s89092"/>
                  </a:ext>
                </a:extLst>
              </xdr:cNvPr>
              <xdr:cNvSpPr/>
            </xdr:nvSpPr>
            <xdr:spPr>
              <a:xfrm>
                <a:off x="4479758" y="4771022"/>
                <a:ext cx="301792" cy="238124"/>
              </a:xfrm>
              <a:prstGeom prst="rect">
                <a:avLst/>
              </a:prstGeom>
            </xdr:spPr>
          </xdr:sp>
          <xdr:sp macro="" textlink="">
            <xdr:nvSpPr>
              <xdr:cNvPr id="89093" name="Option Button 5" hidden="1">
                <a:extLst>
                  <a:ext uri="{63B3BB69-23CF-44E3-9099-C40C66FF867C}">
                    <a14:compatExt spid="_x0000_s89093"/>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700-000004000000}"/>
                </a:ext>
              </a:extLst>
            </xdr:cNvPr>
            <xdr:cNvGrpSpPr/>
          </xdr:nvGrpSpPr>
          <xdr:grpSpPr>
            <a:xfrm>
              <a:off x="4514850" y="5676902"/>
              <a:ext cx="304800" cy="698092"/>
              <a:chOff x="4549825" y="5456607"/>
              <a:chExt cx="308371" cy="762885"/>
            </a:xfrm>
          </xdr:grpSpPr>
          <xdr:sp macro="" textlink="">
            <xdr:nvSpPr>
              <xdr:cNvPr id="89094" name="Option Button 6" hidden="1">
                <a:extLst>
                  <a:ext uri="{63B3BB69-23CF-44E3-9099-C40C66FF867C}">
                    <a14:compatExt spid="_x0000_s89094"/>
                  </a:ext>
                </a:extLst>
              </xdr:cNvPr>
              <xdr:cNvSpPr/>
            </xdr:nvSpPr>
            <xdr:spPr>
              <a:xfrm>
                <a:off x="4549825" y="5456607"/>
                <a:ext cx="308371" cy="238128"/>
              </a:xfrm>
              <a:prstGeom prst="rect">
                <a:avLst/>
              </a:prstGeom>
            </xdr:spPr>
          </xdr:sp>
          <xdr:sp macro="" textlink="">
            <xdr:nvSpPr>
              <xdr:cNvPr id="89095" name="Option Button 7" hidden="1">
                <a:extLst>
                  <a:ext uri="{63B3BB69-23CF-44E3-9099-C40C66FF867C}">
                    <a14:compatExt spid="_x0000_s89095"/>
                  </a:ext>
                </a:extLst>
              </xdr:cNvPr>
              <xdr:cNvSpPr/>
            </xdr:nvSpPr>
            <xdr:spPr>
              <a:xfrm>
                <a:off x="4549825" y="5722888"/>
                <a:ext cx="308371" cy="228598"/>
              </a:xfrm>
              <a:prstGeom prst="rect">
                <a:avLst/>
              </a:prstGeom>
            </xdr:spPr>
          </xdr:sp>
          <xdr:sp macro="" textlink="">
            <xdr:nvSpPr>
              <xdr:cNvPr id="89096" name="Option Button 8" hidden="1">
                <a:extLst>
                  <a:ext uri="{63B3BB69-23CF-44E3-9099-C40C66FF867C}">
                    <a14:compatExt spid="_x0000_s89096"/>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700-000009000000}"/>
                </a:ext>
              </a:extLst>
            </xdr:cNvPr>
            <xdr:cNvGrpSpPr/>
          </xdr:nvGrpSpPr>
          <xdr:grpSpPr>
            <a:xfrm>
              <a:off x="5886450" y="9023132"/>
              <a:ext cx="304800" cy="371497"/>
              <a:chOff x="5763126" y="8931932"/>
              <a:chExt cx="301792" cy="494794"/>
            </a:xfrm>
          </xdr:grpSpPr>
          <xdr:sp macro="" textlink="">
            <xdr:nvSpPr>
              <xdr:cNvPr id="89099" name="Option Button 11" hidden="1">
                <a:extLst>
                  <a:ext uri="{63B3BB69-23CF-44E3-9099-C40C66FF867C}">
                    <a14:compatExt spid="_x0000_s89099"/>
                  </a:ext>
                </a:extLst>
              </xdr:cNvPr>
              <xdr:cNvSpPr/>
            </xdr:nvSpPr>
            <xdr:spPr>
              <a:xfrm>
                <a:off x="5763126" y="8931932"/>
                <a:ext cx="301792" cy="238124"/>
              </a:xfrm>
              <a:prstGeom prst="rect">
                <a:avLst/>
              </a:prstGeom>
            </xdr:spPr>
          </xdr:sp>
          <xdr:sp macro="" textlink="">
            <xdr:nvSpPr>
              <xdr:cNvPr id="89100" name="Option Button 12" hidden="1">
                <a:extLst>
                  <a:ext uri="{63B3BB69-23CF-44E3-9099-C40C66FF867C}">
                    <a14:compatExt spid="_x0000_s89100"/>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700-00000A000000}"/>
                </a:ext>
              </a:extLst>
            </xdr:cNvPr>
            <xdr:cNvGrpSpPr/>
          </xdr:nvGrpSpPr>
          <xdr:grpSpPr>
            <a:xfrm>
              <a:off x="4514850" y="6543682"/>
              <a:ext cx="304800" cy="638169"/>
              <a:chOff x="4549825" y="6438934"/>
              <a:chExt cx="308371" cy="779256"/>
            </a:xfrm>
          </xdr:grpSpPr>
          <xdr:sp macro="" textlink="">
            <xdr:nvSpPr>
              <xdr:cNvPr id="89105" name="Option Button 17" hidden="1">
                <a:extLst>
                  <a:ext uri="{63B3BB69-23CF-44E3-9099-C40C66FF867C}">
                    <a14:compatExt spid="_x0000_s89105"/>
                  </a:ext>
                </a:extLst>
              </xdr:cNvPr>
              <xdr:cNvSpPr/>
            </xdr:nvSpPr>
            <xdr:spPr>
              <a:xfrm>
                <a:off x="4549825" y="6438934"/>
                <a:ext cx="308371" cy="238129"/>
              </a:xfrm>
              <a:prstGeom prst="rect">
                <a:avLst/>
              </a:prstGeom>
            </xdr:spPr>
          </xdr:sp>
          <xdr:sp macro="" textlink="">
            <xdr:nvSpPr>
              <xdr:cNvPr id="89106" name="Option Button 18" hidden="1">
                <a:extLst>
                  <a:ext uri="{63B3BB69-23CF-44E3-9099-C40C66FF867C}">
                    <a14:compatExt spid="_x0000_s89106"/>
                  </a:ext>
                </a:extLst>
              </xdr:cNvPr>
              <xdr:cNvSpPr/>
            </xdr:nvSpPr>
            <xdr:spPr>
              <a:xfrm>
                <a:off x="4549825" y="6714679"/>
                <a:ext cx="308371" cy="219074"/>
              </a:xfrm>
              <a:prstGeom prst="rect">
                <a:avLst/>
              </a:prstGeom>
            </xdr:spPr>
          </xdr:sp>
          <xdr:sp macro="" textlink="">
            <xdr:nvSpPr>
              <xdr:cNvPr id="89107" name="Option Button 19" hidden="1">
                <a:extLst>
                  <a:ext uri="{63B3BB69-23CF-44E3-9099-C40C66FF867C}">
                    <a14:compatExt spid="_x0000_s89107"/>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700-000019000000}"/>
                </a:ext>
              </a:extLst>
            </xdr:cNvPr>
            <xdr:cNvGrpSpPr/>
          </xdr:nvGrpSpPr>
          <xdr:grpSpPr>
            <a:xfrm>
              <a:off x="5890075" y="8154126"/>
              <a:ext cx="220580" cy="694604"/>
              <a:chOff x="5767611" y="8168777"/>
              <a:chExt cx="217571" cy="792442"/>
            </a:xfrm>
          </xdr:grpSpPr>
          <xdr:sp macro="" textlink="">
            <xdr:nvSpPr>
              <xdr:cNvPr id="89118" name="Option Button 30" hidden="1">
                <a:extLst>
                  <a:ext uri="{63B3BB69-23CF-44E3-9099-C40C66FF867C}">
                    <a14:compatExt spid="_x0000_s89118"/>
                  </a:ext>
                </a:extLst>
              </xdr:cNvPr>
              <xdr:cNvSpPr/>
            </xdr:nvSpPr>
            <xdr:spPr>
              <a:xfrm>
                <a:off x="5768109" y="8168777"/>
                <a:ext cx="217073" cy="237624"/>
              </a:xfrm>
              <a:prstGeom prst="rect">
                <a:avLst/>
              </a:prstGeom>
            </xdr:spPr>
          </xdr:sp>
          <xdr:sp macro="" textlink="">
            <xdr:nvSpPr>
              <xdr:cNvPr id="89119" name="Option Button 31" hidden="1">
                <a:extLst>
                  <a:ext uri="{63B3BB69-23CF-44E3-9099-C40C66FF867C}">
                    <a14:compatExt spid="_x0000_s89119"/>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Lst>
              </xdr:cNvPr>
              <xdr:cNvSpPr/>
            </xdr:nvSpPr>
            <xdr:spPr>
              <a:xfrm>
                <a:off x="45017" y="37725"/>
                <a:ext cx="3039" cy="2488"/>
              </a:xfrm>
              <a:prstGeom prst="rect">
                <a:avLst/>
              </a:prstGeom>
            </xdr:spPr>
          </xdr:sp>
          <xdr:sp macro="" textlink="">
            <xdr:nvSpPr>
              <xdr:cNvPr id="89121" name="Option Button 33" hidden="1">
                <a:extLst>
                  <a:ext uri="{63B3BB69-23CF-44E3-9099-C40C66FF867C}">
                    <a14:compatExt spid="_x0000_s89121"/>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Lst>
              </xdr:cNvPr>
              <xdr:cNvSpPr/>
            </xdr:nvSpPr>
            <xdr:spPr>
              <a:xfrm>
                <a:off x="57686" y="45007"/>
                <a:ext cx="3018" cy="2462"/>
              </a:xfrm>
              <a:prstGeom prst="rect">
                <a:avLst/>
              </a:prstGeom>
            </xdr:spPr>
          </xdr:sp>
          <xdr:sp macro="" textlink="">
            <xdr:nvSpPr>
              <xdr:cNvPr id="89123" name="Option Button 35" hidden="1">
                <a:extLst>
                  <a:ext uri="{63B3BB69-23CF-44E3-9099-C40C66FF867C}">
                    <a14:compatExt spid="_x0000_s89123"/>
                  </a:ext>
                </a:extLst>
              </xdr:cNvPr>
              <xdr:cNvSpPr/>
            </xdr:nvSpPr>
            <xdr:spPr>
              <a:xfrm>
                <a:off x="57686" y="47817"/>
                <a:ext cx="3018" cy="2481"/>
              </a:xfrm>
              <a:prstGeom prst="rect">
                <a:avLst/>
              </a:prstGeom>
            </xdr:spPr>
          </xdr:sp>
          <xdr:sp macro="" textlink="">
            <xdr:nvSpPr>
              <xdr:cNvPr id="89124" name="Option Button 36" hidden="1">
                <a:extLst>
                  <a:ext uri="{63B3BB69-23CF-44E3-9099-C40C66FF867C}">
                    <a14:compatExt spid="_x0000_s89124"/>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Lst>
              </xdr:cNvPr>
              <xdr:cNvSpPr/>
            </xdr:nvSpPr>
            <xdr:spPr>
              <a:xfrm>
                <a:off x="57631" y="54838"/>
                <a:ext cx="3018" cy="2286"/>
              </a:xfrm>
              <a:prstGeom prst="rect">
                <a:avLst/>
              </a:prstGeom>
            </xdr:spPr>
          </xdr:sp>
          <xdr:sp macro="" textlink="">
            <xdr:nvSpPr>
              <xdr:cNvPr id="89126" name="Option Button 38" hidden="1">
                <a:extLst>
                  <a:ext uri="{63B3BB69-23CF-44E3-9099-C40C66FF867C}">
                    <a14:compatExt spid="_x0000_s89126"/>
                  </a:ext>
                </a:extLst>
              </xdr:cNvPr>
              <xdr:cNvSpPr/>
            </xdr:nvSpPr>
            <xdr:spPr>
              <a:xfrm>
                <a:off x="57631" y="57586"/>
                <a:ext cx="3018" cy="2095"/>
              </a:xfrm>
              <a:prstGeom prst="rect">
                <a:avLst/>
              </a:prstGeom>
            </xdr:spPr>
          </xdr:sp>
          <xdr:sp macro="" textlink="">
            <xdr:nvSpPr>
              <xdr:cNvPr id="89127" name="Option Button 39" hidden="1">
                <a:extLst>
                  <a:ext uri="{63B3BB69-23CF-44E3-9099-C40C66FF867C}">
                    <a14:compatExt spid="_x0000_s89127"/>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Lst>
              </xdr:cNvPr>
              <xdr:cNvSpPr/>
            </xdr:nvSpPr>
            <xdr:spPr>
              <a:xfrm>
                <a:off x="57631" y="54838"/>
                <a:ext cx="3018" cy="2286"/>
              </a:xfrm>
              <a:prstGeom prst="rect">
                <a:avLst/>
              </a:prstGeom>
            </xdr:spPr>
          </xdr:sp>
          <xdr:sp macro="" textlink="">
            <xdr:nvSpPr>
              <xdr:cNvPr id="89129" name="Option Button 41" hidden="1">
                <a:extLst>
                  <a:ext uri="{63B3BB69-23CF-44E3-9099-C40C66FF867C}">
                    <a14:compatExt spid="_x0000_s89129"/>
                  </a:ext>
                </a:extLst>
              </xdr:cNvPr>
              <xdr:cNvSpPr/>
            </xdr:nvSpPr>
            <xdr:spPr>
              <a:xfrm>
                <a:off x="57631" y="57649"/>
                <a:ext cx="3018" cy="2096"/>
              </a:xfrm>
              <a:prstGeom prst="rect">
                <a:avLst/>
              </a:prstGeom>
            </xdr:spPr>
          </xdr:sp>
          <xdr:sp macro="" textlink="">
            <xdr:nvSpPr>
              <xdr:cNvPr id="89130" name="Option Button 42" hidden="1">
                <a:extLst>
                  <a:ext uri="{63B3BB69-23CF-44E3-9099-C40C66FF867C}">
                    <a14:compatExt spid="_x0000_s89130"/>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Lst>
              </xdr:cNvPr>
              <xdr:cNvSpPr/>
            </xdr:nvSpPr>
            <xdr:spPr>
              <a:xfrm>
                <a:off x="45321" y="72871"/>
                <a:ext cx="2225" cy="2179"/>
              </a:xfrm>
              <a:prstGeom prst="rect">
                <a:avLst/>
              </a:prstGeom>
            </xdr:spPr>
          </xdr:sp>
          <xdr:sp macro="" textlink="">
            <xdr:nvSpPr>
              <xdr:cNvPr id="89132" name="Option Button 44" hidden="1">
                <a:extLst>
                  <a:ext uri="{63B3BB69-23CF-44E3-9099-C40C66FF867C}">
                    <a14:compatExt spid="_x0000_s89132"/>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700-00002B000000}"/>
                </a:ext>
              </a:extLst>
            </xdr:cNvPr>
            <xdr:cNvGrpSpPr/>
          </xdr:nvGrpSpPr>
          <xdr:grpSpPr>
            <a:xfrm>
              <a:off x="4523515" y="8146765"/>
              <a:ext cx="200247" cy="744691"/>
              <a:chOff x="4538959" y="8166077"/>
              <a:chExt cx="208607" cy="749767"/>
            </a:xfrm>
          </xdr:grpSpPr>
          <xdr:sp macro="" textlink="">
            <xdr:nvSpPr>
              <xdr:cNvPr id="89133" name="Option Button 45" hidden="1">
                <a:extLst>
                  <a:ext uri="{63B3BB69-23CF-44E3-9099-C40C66FF867C}">
                    <a14:compatExt spid="_x0000_s89133"/>
                  </a:ext>
                </a:extLst>
              </xdr:cNvPr>
              <xdr:cNvSpPr/>
            </xdr:nvSpPr>
            <xdr:spPr>
              <a:xfrm>
                <a:off x="4540457" y="8166077"/>
                <a:ext cx="207109" cy="240340"/>
              </a:xfrm>
              <a:prstGeom prst="rect">
                <a:avLst/>
              </a:prstGeom>
            </xdr:spPr>
          </xdr:sp>
          <xdr:sp macro="" textlink="">
            <xdr:nvSpPr>
              <xdr:cNvPr id="89134" name="Option Button 46" hidden="1">
                <a:extLst>
                  <a:ext uri="{63B3BB69-23CF-44E3-9099-C40C66FF867C}">
                    <a14:compatExt spid="_x0000_s89134"/>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700-00002C000000}"/>
                </a:ext>
              </a:extLst>
            </xdr:cNvPr>
            <xdr:cNvGrpSpPr/>
          </xdr:nvGrpSpPr>
          <xdr:grpSpPr>
            <a:xfrm>
              <a:off x="5894842" y="7309827"/>
              <a:ext cx="304802" cy="710980"/>
              <a:chOff x="5809589" y="7290593"/>
              <a:chExt cx="301595" cy="707491"/>
            </a:xfrm>
          </xdr:grpSpPr>
          <xdr:sp macro="" textlink="">
            <xdr:nvSpPr>
              <xdr:cNvPr id="89136" name="Option Button 48" hidden="1">
                <a:extLst>
                  <a:ext uri="{63B3BB69-23CF-44E3-9099-C40C66FF867C}">
                    <a14:compatExt spid="_x0000_s89136"/>
                  </a:ext>
                </a:extLst>
              </xdr:cNvPr>
              <xdr:cNvSpPr/>
            </xdr:nvSpPr>
            <xdr:spPr>
              <a:xfrm>
                <a:off x="5809589" y="7290593"/>
                <a:ext cx="301594" cy="245575"/>
              </a:xfrm>
              <a:prstGeom prst="rect">
                <a:avLst/>
              </a:prstGeom>
            </xdr:spPr>
          </xdr:sp>
          <xdr:sp macro="" textlink="">
            <xdr:nvSpPr>
              <xdr:cNvPr id="89137" name="Option Button 49" hidden="1">
                <a:extLst>
                  <a:ext uri="{63B3BB69-23CF-44E3-9099-C40C66FF867C}">
                    <a14:compatExt spid="_x0000_s89137"/>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xmlns=""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Lst>
              </xdr:cNvPr>
              <xdr:cNvSpPr/>
            </xdr:nvSpPr>
            <xdr:spPr>
              <a:xfrm>
                <a:off x="4501773" y="3772561"/>
                <a:ext cx="303832" cy="248786"/>
              </a:xfrm>
              <a:prstGeom prst="rect">
                <a:avLst/>
              </a:prstGeom>
            </xdr:spPr>
          </xdr:sp>
          <xdr:sp macro="" textlink="">
            <xdr:nvSpPr>
              <xdr:cNvPr id="90114" name="Option Button 2" hidden="1">
                <a:extLst>
                  <a:ext uri="{63B3BB69-23CF-44E3-9099-C40C66FF867C}">
                    <a14:compatExt spid="_x0000_s90114"/>
                  </a:ext>
                </a:extLst>
              </xdr:cNvPr>
              <xdr:cNvSpPr/>
            </xdr:nvSpPr>
            <xdr:spPr>
              <a:xfrm>
                <a:off x="4501773" y="4021347"/>
                <a:ext cx="303832" cy="23812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xmlns="" id="{00000000-0008-0000-0800-000003000000}"/>
                </a:ext>
              </a:extLst>
            </xdr:cNvPr>
            <xdr:cNvGrpSpPr/>
          </xdr:nvGrpSpPr>
          <xdr:grpSpPr>
            <a:xfrm>
              <a:off x="4552950" y="4810126"/>
              <a:ext cx="304800" cy="714374"/>
              <a:chOff x="4479758" y="4496301"/>
              <a:chExt cx="301792" cy="780047"/>
            </a:xfrm>
          </xdr:grpSpPr>
          <xdr:sp macro="" textlink="">
            <xdr:nvSpPr>
              <xdr:cNvPr id="90115" name="Option Button 3" hidden="1">
                <a:extLst>
                  <a:ext uri="{63B3BB69-23CF-44E3-9099-C40C66FF867C}">
                    <a14:compatExt spid="_x0000_s90115"/>
                  </a:ext>
                </a:extLst>
              </xdr:cNvPr>
              <xdr:cNvSpPr/>
            </xdr:nvSpPr>
            <xdr:spPr>
              <a:xfrm>
                <a:off x="4479758" y="4496301"/>
                <a:ext cx="301792" cy="238124"/>
              </a:xfrm>
              <a:prstGeom prst="rect">
                <a:avLst/>
              </a:prstGeom>
            </xdr:spPr>
          </xdr:sp>
          <xdr:sp macro="" textlink="">
            <xdr:nvSpPr>
              <xdr:cNvPr id="90116" name="Option Button 4" hidden="1">
                <a:extLst>
                  <a:ext uri="{63B3BB69-23CF-44E3-9099-C40C66FF867C}">
                    <a14:compatExt spid="_x0000_s90116"/>
                  </a:ext>
                </a:extLst>
              </xdr:cNvPr>
              <xdr:cNvSpPr/>
            </xdr:nvSpPr>
            <xdr:spPr>
              <a:xfrm>
                <a:off x="4479758" y="4771022"/>
                <a:ext cx="301792" cy="238124"/>
              </a:xfrm>
              <a:prstGeom prst="rect">
                <a:avLst/>
              </a:prstGeom>
            </xdr:spPr>
          </xdr:sp>
          <xdr:sp macro="" textlink="">
            <xdr:nvSpPr>
              <xdr:cNvPr id="90117" name="Option Button 5" hidden="1">
                <a:extLst>
                  <a:ext uri="{63B3BB69-23CF-44E3-9099-C40C66FF867C}">
                    <a14:compatExt spid="_x0000_s90117"/>
                  </a:ext>
                </a:extLst>
              </xdr:cNvPr>
              <xdr:cNvSpPr/>
            </xdr:nvSpPr>
            <xdr:spPr>
              <a:xfrm>
                <a:off x="4479758" y="5028197"/>
                <a:ext cx="301792" cy="2481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xmlns="" id="{00000000-0008-0000-0800-000004000000}"/>
                </a:ext>
              </a:extLst>
            </xdr:cNvPr>
            <xdr:cNvGrpSpPr/>
          </xdr:nvGrpSpPr>
          <xdr:grpSpPr>
            <a:xfrm>
              <a:off x="4552950" y="5676902"/>
              <a:ext cx="304800" cy="698092"/>
              <a:chOff x="4549825" y="5456607"/>
              <a:chExt cx="308371" cy="762885"/>
            </a:xfrm>
          </xdr:grpSpPr>
          <xdr:sp macro="" textlink="">
            <xdr:nvSpPr>
              <xdr:cNvPr id="90118" name="Option Button 6" hidden="1">
                <a:extLst>
                  <a:ext uri="{63B3BB69-23CF-44E3-9099-C40C66FF867C}">
                    <a14:compatExt spid="_x0000_s90118"/>
                  </a:ext>
                </a:extLst>
              </xdr:cNvPr>
              <xdr:cNvSpPr/>
            </xdr:nvSpPr>
            <xdr:spPr>
              <a:xfrm>
                <a:off x="4549825" y="5456607"/>
                <a:ext cx="308371" cy="238128"/>
              </a:xfrm>
              <a:prstGeom prst="rect">
                <a:avLst/>
              </a:prstGeom>
            </xdr:spPr>
          </xdr:sp>
          <xdr:sp macro="" textlink="">
            <xdr:nvSpPr>
              <xdr:cNvPr id="90119" name="Option Button 7" hidden="1">
                <a:extLst>
                  <a:ext uri="{63B3BB69-23CF-44E3-9099-C40C66FF867C}">
                    <a14:compatExt spid="_x0000_s90119"/>
                  </a:ext>
                </a:extLst>
              </xdr:cNvPr>
              <xdr:cNvSpPr/>
            </xdr:nvSpPr>
            <xdr:spPr>
              <a:xfrm>
                <a:off x="4549825" y="5722888"/>
                <a:ext cx="308371" cy="228598"/>
              </a:xfrm>
              <a:prstGeom prst="rect">
                <a:avLst/>
              </a:prstGeom>
            </xdr:spPr>
          </xdr:sp>
          <xdr:sp macro="" textlink="">
            <xdr:nvSpPr>
              <xdr:cNvPr id="90120" name="Option Button 8" hidden="1">
                <a:extLst>
                  <a:ext uri="{63B3BB69-23CF-44E3-9099-C40C66FF867C}">
                    <a14:compatExt spid="_x0000_s90120"/>
                  </a:ext>
                </a:extLst>
              </xdr:cNvPr>
              <xdr:cNvSpPr/>
            </xdr:nvSpPr>
            <xdr:spPr>
              <a:xfrm>
                <a:off x="4549825" y="6000418"/>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Lst>
            </xdr:cNvPr>
            <xdr:cNvSpPr/>
          </xdr:nvSpPr>
          <xdr:spPr>
            <a:xfrm>
              <a:off x="0" y="0"/>
              <a:ext cx="0" cy="0"/>
            </a:xfrm>
            <a:prstGeom prst="rect">
              <a:avLst/>
            </a:prstGeom>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xmlns=""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xmlns=""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xmlns=""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xmlns=""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xmlns="" id="{00000000-0008-0000-0800-000009000000}"/>
                </a:ext>
              </a:extLst>
            </xdr:cNvPr>
            <xdr:cNvGrpSpPr/>
          </xdr:nvGrpSpPr>
          <xdr:grpSpPr>
            <a:xfrm>
              <a:off x="5924550" y="9023132"/>
              <a:ext cx="304800" cy="371497"/>
              <a:chOff x="5763126" y="8931932"/>
              <a:chExt cx="301792" cy="494794"/>
            </a:xfrm>
          </xdr:grpSpPr>
          <xdr:sp macro="" textlink="">
            <xdr:nvSpPr>
              <xdr:cNvPr id="90123" name="Option Button 11" hidden="1">
                <a:extLst>
                  <a:ext uri="{63B3BB69-23CF-44E3-9099-C40C66FF867C}">
                    <a14:compatExt spid="_x0000_s90123"/>
                  </a:ext>
                </a:extLst>
              </xdr:cNvPr>
              <xdr:cNvSpPr/>
            </xdr:nvSpPr>
            <xdr:spPr>
              <a:xfrm>
                <a:off x="5763126" y="8931932"/>
                <a:ext cx="301792" cy="238124"/>
              </a:xfrm>
              <a:prstGeom prst="rect">
                <a:avLst/>
              </a:prstGeom>
            </xdr:spPr>
          </xdr:sp>
          <xdr:sp macro="" textlink="">
            <xdr:nvSpPr>
              <xdr:cNvPr id="90124" name="Option Button 12" hidden="1">
                <a:extLst>
                  <a:ext uri="{63B3BB69-23CF-44E3-9099-C40C66FF867C}">
                    <a14:compatExt spid="_x0000_s90124"/>
                  </a:ext>
                </a:extLst>
              </xdr:cNvPr>
              <xdr:cNvSpPr/>
            </xdr:nvSpPr>
            <xdr:spPr>
              <a:xfrm>
                <a:off x="5763126" y="9207651"/>
                <a:ext cx="301792" cy="2190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xmlns="" id="{00000000-0008-0000-0800-00000A000000}"/>
                </a:ext>
              </a:extLst>
            </xdr:cNvPr>
            <xdr:cNvGrpSpPr/>
          </xdr:nvGrpSpPr>
          <xdr:grpSpPr>
            <a:xfrm>
              <a:off x="4552950" y="6543682"/>
              <a:ext cx="304800" cy="638169"/>
              <a:chOff x="4549825" y="6438934"/>
              <a:chExt cx="308371" cy="779256"/>
            </a:xfrm>
          </xdr:grpSpPr>
          <xdr:sp macro="" textlink="">
            <xdr:nvSpPr>
              <xdr:cNvPr id="90129" name="Option Button 17" hidden="1">
                <a:extLst>
                  <a:ext uri="{63B3BB69-23CF-44E3-9099-C40C66FF867C}">
                    <a14:compatExt spid="_x0000_s90129"/>
                  </a:ext>
                </a:extLst>
              </xdr:cNvPr>
              <xdr:cNvSpPr/>
            </xdr:nvSpPr>
            <xdr:spPr>
              <a:xfrm>
                <a:off x="4549825" y="6438934"/>
                <a:ext cx="308371" cy="238129"/>
              </a:xfrm>
              <a:prstGeom prst="rect">
                <a:avLst/>
              </a:prstGeom>
            </xdr:spPr>
          </xdr:sp>
          <xdr:sp macro="" textlink="">
            <xdr:nvSpPr>
              <xdr:cNvPr id="90130" name="Option Button 18" hidden="1">
                <a:extLst>
                  <a:ext uri="{63B3BB69-23CF-44E3-9099-C40C66FF867C}">
                    <a14:compatExt spid="_x0000_s90130"/>
                  </a:ext>
                </a:extLst>
              </xdr:cNvPr>
              <xdr:cNvSpPr/>
            </xdr:nvSpPr>
            <xdr:spPr>
              <a:xfrm>
                <a:off x="4549825" y="6714679"/>
                <a:ext cx="308371" cy="219074"/>
              </a:xfrm>
              <a:prstGeom prst="rect">
                <a:avLst/>
              </a:prstGeom>
            </xdr:spPr>
          </xdr:sp>
          <xdr:sp macro="" textlink="">
            <xdr:nvSpPr>
              <xdr:cNvPr id="90131" name="Option Button 19" hidden="1">
                <a:extLst>
                  <a:ext uri="{63B3BB69-23CF-44E3-9099-C40C66FF867C}">
                    <a14:compatExt spid="_x0000_s90131"/>
                  </a:ext>
                </a:extLst>
              </xdr:cNvPr>
              <xdr:cNvSpPr/>
            </xdr:nvSpPr>
            <xdr:spPr>
              <a:xfrm>
                <a:off x="4549825" y="6999116"/>
                <a:ext cx="308371" cy="219074"/>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xmlns=""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xmlns=""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xmlns=""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xmlns=""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xmlns=""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xmlns=""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xmlns=""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xmlns=""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xmlns=""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xmlns=""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xmlns=""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xmlns=""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xmlns="" id="{00000000-0008-0000-0800-000019000000}"/>
                </a:ext>
              </a:extLst>
            </xdr:cNvPr>
            <xdr:cNvGrpSpPr/>
          </xdr:nvGrpSpPr>
          <xdr:grpSpPr>
            <a:xfrm>
              <a:off x="5928175" y="8154126"/>
              <a:ext cx="220580" cy="694604"/>
              <a:chOff x="5767611" y="8168777"/>
              <a:chExt cx="217571" cy="792442"/>
            </a:xfrm>
          </xdr:grpSpPr>
          <xdr:sp macro="" textlink="">
            <xdr:nvSpPr>
              <xdr:cNvPr id="90142" name="Option Button 30" hidden="1">
                <a:extLst>
                  <a:ext uri="{63B3BB69-23CF-44E3-9099-C40C66FF867C}">
                    <a14:compatExt spid="_x0000_s90142"/>
                  </a:ext>
                </a:extLst>
              </xdr:cNvPr>
              <xdr:cNvSpPr/>
            </xdr:nvSpPr>
            <xdr:spPr>
              <a:xfrm>
                <a:off x="5768109" y="8168777"/>
                <a:ext cx="217073" cy="237624"/>
              </a:xfrm>
              <a:prstGeom prst="rect">
                <a:avLst/>
              </a:prstGeom>
            </xdr:spPr>
          </xdr:sp>
          <xdr:sp macro="" textlink="">
            <xdr:nvSpPr>
              <xdr:cNvPr id="90143" name="Option Button 31" hidden="1">
                <a:extLst>
                  <a:ext uri="{63B3BB69-23CF-44E3-9099-C40C66FF867C}">
                    <a14:compatExt spid="_x0000_s90143"/>
                  </a:ext>
                </a:extLst>
              </xdr:cNvPr>
              <xdr:cNvSpPr/>
            </xdr:nvSpPr>
            <xdr:spPr>
              <a:xfrm>
                <a:off x="5767611" y="8723093"/>
                <a:ext cx="216064" cy="238126"/>
              </a:xfrm>
              <a:prstGeom prst="rect">
                <a:avLst/>
              </a:prstGeom>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xmlns=""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xmlns=""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Lst>
              </xdr:cNvPr>
              <xdr:cNvSpPr/>
            </xdr:nvSpPr>
            <xdr:spPr>
              <a:xfrm>
                <a:off x="45017" y="37725"/>
                <a:ext cx="3039" cy="2488"/>
              </a:xfrm>
              <a:prstGeom prst="rect">
                <a:avLst/>
              </a:prstGeom>
            </xdr:spPr>
          </xdr:sp>
          <xdr:sp macro="" textlink="">
            <xdr:nvSpPr>
              <xdr:cNvPr id="90145" name="Option Button 33" hidden="1">
                <a:extLst>
                  <a:ext uri="{63B3BB69-23CF-44E3-9099-C40C66FF867C}">
                    <a14:compatExt spid="_x0000_s90145"/>
                  </a:ext>
                </a:extLst>
              </xdr:cNvPr>
              <xdr:cNvSpPr/>
            </xdr:nvSpPr>
            <xdr:spPr>
              <a:xfrm>
                <a:off x="45017" y="40213"/>
                <a:ext cx="3039" cy="238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xmlns=""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Lst>
              </xdr:cNvPr>
              <xdr:cNvSpPr/>
            </xdr:nvSpPr>
            <xdr:spPr>
              <a:xfrm>
                <a:off x="57686" y="45007"/>
                <a:ext cx="3018" cy="2462"/>
              </a:xfrm>
              <a:prstGeom prst="rect">
                <a:avLst/>
              </a:prstGeom>
            </xdr:spPr>
          </xdr:sp>
          <xdr:sp macro="" textlink="">
            <xdr:nvSpPr>
              <xdr:cNvPr id="90147" name="Option Button 35" hidden="1">
                <a:extLst>
                  <a:ext uri="{63B3BB69-23CF-44E3-9099-C40C66FF867C}">
                    <a14:compatExt spid="_x0000_s90147"/>
                  </a:ext>
                </a:extLst>
              </xdr:cNvPr>
              <xdr:cNvSpPr/>
            </xdr:nvSpPr>
            <xdr:spPr>
              <a:xfrm>
                <a:off x="57686" y="47817"/>
                <a:ext cx="3018" cy="2481"/>
              </a:xfrm>
              <a:prstGeom prst="rect">
                <a:avLst/>
              </a:prstGeom>
            </xdr:spPr>
          </xdr:sp>
          <xdr:sp macro="" textlink="">
            <xdr:nvSpPr>
              <xdr:cNvPr id="90148" name="Option Button 36" hidden="1">
                <a:extLst>
                  <a:ext uri="{63B3BB69-23CF-44E3-9099-C40C66FF867C}">
                    <a14:compatExt spid="_x0000_s90148"/>
                  </a:ext>
                </a:extLst>
              </xdr:cNvPr>
              <xdr:cNvSpPr/>
            </xdr:nvSpPr>
            <xdr:spPr>
              <a:xfrm>
                <a:off x="57686" y="50848"/>
                <a:ext cx="2171" cy="23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xmlns=""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Lst>
              </xdr:cNvPr>
              <xdr:cNvSpPr/>
            </xdr:nvSpPr>
            <xdr:spPr>
              <a:xfrm>
                <a:off x="57631" y="54838"/>
                <a:ext cx="3018" cy="2286"/>
              </a:xfrm>
              <a:prstGeom prst="rect">
                <a:avLst/>
              </a:prstGeom>
            </xdr:spPr>
          </xdr:sp>
          <xdr:sp macro="" textlink="">
            <xdr:nvSpPr>
              <xdr:cNvPr id="90150" name="Option Button 38" hidden="1">
                <a:extLst>
                  <a:ext uri="{63B3BB69-23CF-44E3-9099-C40C66FF867C}">
                    <a14:compatExt spid="_x0000_s90150"/>
                  </a:ext>
                </a:extLst>
              </xdr:cNvPr>
              <xdr:cNvSpPr/>
            </xdr:nvSpPr>
            <xdr:spPr>
              <a:xfrm>
                <a:off x="57631" y="57586"/>
                <a:ext cx="3018" cy="2095"/>
              </a:xfrm>
              <a:prstGeom prst="rect">
                <a:avLst/>
              </a:prstGeom>
            </xdr:spPr>
          </xdr:sp>
          <xdr:sp macro="" textlink="">
            <xdr:nvSpPr>
              <xdr:cNvPr id="90151" name="Option Button 39" hidden="1">
                <a:extLst>
                  <a:ext uri="{63B3BB69-23CF-44E3-9099-C40C66FF867C}">
                    <a14:compatExt spid="_x0000_s90151"/>
                  </a:ext>
                </a:extLst>
              </xdr:cNvPr>
              <xdr:cNvSpPr/>
            </xdr:nvSpPr>
            <xdr:spPr>
              <a:xfrm>
                <a:off x="57631" y="60062"/>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xmlns=""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Lst>
              </xdr:cNvPr>
              <xdr:cNvSpPr/>
            </xdr:nvSpPr>
            <xdr:spPr>
              <a:xfrm>
                <a:off x="57631" y="54838"/>
                <a:ext cx="3018" cy="2286"/>
              </a:xfrm>
              <a:prstGeom prst="rect">
                <a:avLst/>
              </a:prstGeom>
            </xdr:spPr>
          </xdr:sp>
          <xdr:sp macro="" textlink="">
            <xdr:nvSpPr>
              <xdr:cNvPr id="90153" name="Option Button 41" hidden="1">
                <a:extLst>
                  <a:ext uri="{63B3BB69-23CF-44E3-9099-C40C66FF867C}">
                    <a14:compatExt spid="_x0000_s90153"/>
                  </a:ext>
                </a:extLst>
              </xdr:cNvPr>
              <xdr:cNvSpPr/>
            </xdr:nvSpPr>
            <xdr:spPr>
              <a:xfrm>
                <a:off x="57631" y="57649"/>
                <a:ext cx="3018" cy="2096"/>
              </a:xfrm>
              <a:prstGeom prst="rect">
                <a:avLst/>
              </a:prstGeom>
            </xdr:spPr>
          </xdr:sp>
          <xdr:sp macro="" textlink="">
            <xdr:nvSpPr>
              <xdr:cNvPr id="90154" name="Option Button 42" hidden="1">
                <a:extLst>
                  <a:ext uri="{63B3BB69-23CF-44E3-9099-C40C66FF867C}">
                    <a14:compatExt spid="_x0000_s90154"/>
                  </a:ext>
                </a:extLst>
              </xdr:cNvPr>
              <xdr:cNvSpPr/>
            </xdr:nvSpPr>
            <xdr:spPr>
              <a:xfrm>
                <a:off x="57631" y="60149"/>
                <a:ext cx="2922" cy="2652"/>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xmlns=""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xmlns=""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xmlns=""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xmlns=""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xmlns=""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xmlns=""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Lst>
              </xdr:cNvPr>
              <xdr:cNvSpPr/>
            </xdr:nvSpPr>
            <xdr:spPr>
              <a:xfrm>
                <a:off x="45321" y="72871"/>
                <a:ext cx="2225" cy="2179"/>
              </a:xfrm>
              <a:prstGeom prst="rect">
                <a:avLst/>
              </a:prstGeom>
            </xdr:spPr>
          </xdr:sp>
          <xdr:sp macro="" textlink="">
            <xdr:nvSpPr>
              <xdr:cNvPr id="90156" name="Option Button 44" hidden="1">
                <a:extLst>
                  <a:ext uri="{63B3BB69-23CF-44E3-9099-C40C66FF867C}">
                    <a14:compatExt spid="_x0000_s90156"/>
                  </a:ext>
                </a:extLst>
              </xdr:cNvPr>
              <xdr:cNvSpPr/>
            </xdr:nvSpPr>
            <xdr:spPr>
              <a:xfrm>
                <a:off x="45328" y="77139"/>
                <a:ext cx="2297" cy="2318"/>
              </a:xfrm>
              <a:prstGeom prst="rect">
                <a:avLst/>
              </a:prstGeom>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xmlns=""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xmlns=""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xmlns=""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xmlns=""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xmlns="" id="{00000000-0008-0000-0800-00002B000000}"/>
                </a:ext>
              </a:extLst>
            </xdr:cNvPr>
            <xdr:cNvGrpSpPr/>
          </xdr:nvGrpSpPr>
          <xdr:grpSpPr>
            <a:xfrm>
              <a:off x="4561615" y="8146765"/>
              <a:ext cx="200247" cy="744691"/>
              <a:chOff x="4538959" y="8166077"/>
              <a:chExt cx="208607" cy="749767"/>
            </a:xfrm>
          </xdr:grpSpPr>
          <xdr:sp macro="" textlink="">
            <xdr:nvSpPr>
              <xdr:cNvPr id="90157" name="Option Button 45" hidden="1">
                <a:extLst>
                  <a:ext uri="{63B3BB69-23CF-44E3-9099-C40C66FF867C}">
                    <a14:compatExt spid="_x0000_s90157"/>
                  </a:ext>
                </a:extLst>
              </xdr:cNvPr>
              <xdr:cNvSpPr/>
            </xdr:nvSpPr>
            <xdr:spPr>
              <a:xfrm>
                <a:off x="4540457" y="8166077"/>
                <a:ext cx="207109" cy="240340"/>
              </a:xfrm>
              <a:prstGeom prst="rect">
                <a:avLst/>
              </a:prstGeom>
            </xdr:spPr>
          </xdr:sp>
          <xdr:sp macro="" textlink="">
            <xdr:nvSpPr>
              <xdr:cNvPr id="90158" name="Option Button 46" hidden="1">
                <a:extLst>
                  <a:ext uri="{63B3BB69-23CF-44E3-9099-C40C66FF867C}">
                    <a14:compatExt spid="_x0000_s90158"/>
                  </a:ext>
                </a:extLst>
              </xdr:cNvPr>
              <xdr:cNvSpPr/>
            </xdr:nvSpPr>
            <xdr:spPr>
              <a:xfrm>
                <a:off x="4538959" y="8640726"/>
                <a:ext cx="186516" cy="27511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Lst>
            </xdr:cNvPr>
            <xdr:cNvSpPr/>
          </xdr:nvSpPr>
          <xdr:spPr>
            <a:xfrm>
              <a:off x="0" y="0"/>
              <a:ext cx="0" cy="0"/>
            </a:xfrm>
            <a:prstGeom prst="rect">
              <a:avLst/>
            </a:prstGeom>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xmlns="" id="{00000000-0008-0000-0800-00002C000000}"/>
                </a:ext>
              </a:extLst>
            </xdr:cNvPr>
            <xdr:cNvGrpSpPr/>
          </xdr:nvGrpSpPr>
          <xdr:grpSpPr>
            <a:xfrm>
              <a:off x="5932942" y="7309827"/>
              <a:ext cx="304802" cy="710980"/>
              <a:chOff x="5809589" y="7290593"/>
              <a:chExt cx="301595" cy="707491"/>
            </a:xfrm>
          </xdr:grpSpPr>
          <xdr:sp macro="" textlink="">
            <xdr:nvSpPr>
              <xdr:cNvPr id="90160" name="Option Button 48" hidden="1">
                <a:extLst>
                  <a:ext uri="{63B3BB69-23CF-44E3-9099-C40C66FF867C}">
                    <a14:compatExt spid="_x0000_s90160"/>
                  </a:ext>
                </a:extLst>
              </xdr:cNvPr>
              <xdr:cNvSpPr/>
            </xdr:nvSpPr>
            <xdr:spPr>
              <a:xfrm>
                <a:off x="5809589" y="7290593"/>
                <a:ext cx="301594" cy="245575"/>
              </a:xfrm>
              <a:prstGeom prst="rect">
                <a:avLst/>
              </a:prstGeom>
            </xdr:spPr>
          </xdr:sp>
          <xdr:sp macro="" textlink="">
            <xdr:nvSpPr>
              <xdr:cNvPr id="90161" name="Option Button 49" hidden="1">
                <a:extLst>
                  <a:ext uri="{63B3BB69-23CF-44E3-9099-C40C66FF867C}">
                    <a14:compatExt spid="_x0000_s90161"/>
                  </a:ext>
                </a:extLst>
              </xdr:cNvPr>
              <xdr:cNvSpPr/>
            </xdr:nvSpPr>
            <xdr:spPr>
              <a:xfrm>
                <a:off x="5809590" y="7752509"/>
                <a:ext cx="301594" cy="245575"/>
              </a:xfrm>
              <a:prstGeom prst="rect">
                <a:avLst/>
              </a:prstGeom>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xmlns=""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xmlns=""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xmlns=""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xmlns=""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xmlns=""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xmlns=""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xmlns=""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IF(AM117="記入不要","",IF(OR(S118="○",AK125="○"),"○","×"))</f>
        <v>×</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po027zZoQxllLQUF+UtuUNsWiFpfzArTw59L6uOwby1c8noYXKFzt+G1QRAgIRAErIO8NSBi8HClU2qtCpXE7g==" saltValue="HGc3KCX5QDxfmhfqUl9aJ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2413</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LTOcj4UprvFfJFBO+o1P+n90QBHZTYTOILpxQcVKfR1XI+Ez0IOdbTXQdoybYC1tqJEcuHJCe6p1dV5Wa5kYgQ==" saltValue="ODRK4ISiU9PiIDmdoqRg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2414</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219"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219"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219"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219"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219"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219"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8" ht="15.95" customHeight="1">
      <c r="U58" s="1033" t="s">
        <v>2199</v>
      </c>
      <c r="V58" s="1033"/>
      <c r="W58" s="1033"/>
      <c r="X58" s="1033"/>
      <c r="Y58" s="1033"/>
      <c r="Z58" s="532"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33" t="s">
        <v>2200</v>
      </c>
      <c r="V59" s="1033"/>
      <c r="W59" s="1033"/>
      <c r="X59" s="1033"/>
      <c r="Y59" s="1033"/>
      <c r="Z59" s="532"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33" t="s">
        <v>2201</v>
      </c>
      <c r="V60" s="1033"/>
      <c r="W60" s="1033"/>
      <c r="X60" s="1033"/>
      <c r="Y60" s="1033"/>
      <c r="Z60" s="532"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33" t="s">
        <v>2202</v>
      </c>
      <c r="V61" s="1033"/>
      <c r="W61" s="1033"/>
      <c r="X61" s="1033"/>
      <c r="Y61" s="1033"/>
      <c r="Z61" s="532"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8" ht="15.95" customHeight="1">
      <c r="U62" s="1033" t="s">
        <v>2203</v>
      </c>
      <c r="V62" s="1033"/>
      <c r="W62" s="1033"/>
      <c r="X62" s="1033"/>
      <c r="Y62" s="1033"/>
      <c r="Z62" s="532"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NGi1cz3zTNdIGwHqe8oNNv/QFWpkW16/qP1cvglAz5i+Rjc2MDc4tmXylmPijhUfEoH2QP6sxDU2bk8cztiYw==" saltValue="oM+sdK/rq2poAIHalgxaow=="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2285</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219"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219"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023"/>
      <c r="C25" s="1024"/>
      <c r="D25" s="1024"/>
      <c r="E25" s="1024"/>
      <c r="F25" s="1025"/>
      <c r="G25" s="1045"/>
      <c r="H25" s="1046"/>
      <c r="I25" s="1046"/>
      <c r="J25" s="1046"/>
      <c r="K25" s="1046"/>
      <c r="L25" s="1046"/>
      <c r="M25" s="1046"/>
      <c r="N25" s="1046"/>
      <c r="O25" s="1046"/>
      <c r="P25" s="1046"/>
      <c r="Q25" s="1046"/>
      <c r="R25" s="1046"/>
      <c r="S25" s="1046"/>
      <c r="T25" s="1064"/>
      <c r="U25" s="218"/>
      <c r="V25" s="219"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219"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219"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219"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219"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219"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219"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219"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219"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219"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219"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219"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219"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252"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252"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252"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252"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252"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MT701Tb9Dg7Dw5eZuT2KGUVIgDE6dgpbPh3l0cAPNwn+iXV2fENvTzHuIM419zVpINC62vopAv6nlGjX91wNA==" saltValue="Bolf1z/Y2VTF8jAZEbFNqw=="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48:F48"/>
    <mergeCell ref="G44:T45"/>
    <mergeCell ref="B44:F45"/>
    <mergeCell ref="B49:F49"/>
    <mergeCell ref="B50:F50"/>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W44:Z44"/>
    <mergeCell ref="AA44:AB45"/>
    <mergeCell ref="AD44:AH44"/>
    <mergeCell ref="G51:J51"/>
    <mergeCell ref="B47:AH47"/>
    <mergeCell ref="L52:P52"/>
    <mergeCell ref="Q52:U52"/>
    <mergeCell ref="V52:Z52"/>
    <mergeCell ref="AC51:AG51"/>
    <mergeCell ref="AC52:AH52"/>
    <mergeCell ref="AI44:AJ45"/>
    <mergeCell ref="AL44:AP44"/>
    <mergeCell ref="AL40:AP40"/>
    <mergeCell ref="W41:Z41"/>
    <mergeCell ref="AD41:AH41"/>
    <mergeCell ref="AL41:AP41"/>
    <mergeCell ref="W40:Z40"/>
    <mergeCell ref="AA40:AB41"/>
    <mergeCell ref="AD40:AH40"/>
    <mergeCell ref="AI40:AJ41"/>
    <mergeCell ref="L51:O51"/>
    <mergeCell ref="Q51:T51"/>
    <mergeCell ref="V51:Y51"/>
    <mergeCell ref="L49:P49"/>
    <mergeCell ref="Q49:U49"/>
    <mergeCell ref="V49:Z49"/>
    <mergeCell ref="W25:Z25"/>
    <mergeCell ref="AD25:AH25"/>
    <mergeCell ref="B18:S20"/>
    <mergeCell ref="B10:F11"/>
    <mergeCell ref="G10:K11"/>
    <mergeCell ref="L10:P11"/>
    <mergeCell ref="Q10:S11"/>
    <mergeCell ref="AC20:AH20"/>
    <mergeCell ref="B15:C15"/>
    <mergeCell ref="Q15:R15"/>
    <mergeCell ref="V15:Z16"/>
    <mergeCell ref="B13:S14"/>
    <mergeCell ref="H15:J15"/>
    <mergeCell ref="W24:Z24"/>
    <mergeCell ref="AA24:AB26"/>
    <mergeCell ref="AD24:AH24"/>
    <mergeCell ref="B24:F26"/>
    <mergeCell ref="G5:I5"/>
    <mergeCell ref="J5:L5"/>
    <mergeCell ref="M5:O5"/>
    <mergeCell ref="P5:R5"/>
    <mergeCell ref="S5:X5"/>
    <mergeCell ref="Q9:S9"/>
    <mergeCell ref="B8:S8"/>
    <mergeCell ref="B9:F9"/>
    <mergeCell ref="G9:K9"/>
    <mergeCell ref="L9:P9"/>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AC62:AG62"/>
    <mergeCell ref="AC56:AH56"/>
    <mergeCell ref="AC63:AG63"/>
    <mergeCell ref="AK56:AP56"/>
    <mergeCell ref="AK63:AO63"/>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B36:F38"/>
    <mergeCell ref="B32:F34"/>
    <mergeCell ref="B28:F30"/>
    <mergeCell ref="B40:F42"/>
    <mergeCell ref="G40:T42"/>
    <mergeCell ref="W26:Z26"/>
    <mergeCell ref="W29:Z29"/>
    <mergeCell ref="W30:Z30"/>
    <mergeCell ref="W28:Z28"/>
    <mergeCell ref="W36:Z36"/>
    <mergeCell ref="W32:Z32"/>
    <mergeCell ref="G32:T34"/>
    <mergeCell ref="W37:Z37"/>
    <mergeCell ref="AA28:AB30"/>
    <mergeCell ref="AD28:AH28"/>
    <mergeCell ref="G36:T38"/>
    <mergeCell ref="W33:Z33"/>
    <mergeCell ref="AD33:AH33"/>
    <mergeCell ref="AD34:AH34"/>
    <mergeCell ref="AS63:AV63"/>
    <mergeCell ref="AS56:AV56"/>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2407</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N9uS6j9yWou17sthSdjI9KHt7L1dnLWKyJlAqnLIZBJEj7WPD2eXLSqLxDnt4mkNzf6q4zHjjUSmRPOxNyBhBA==" saltValue="uNXtQSiNd2DJE9j3mJj7C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2415</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533">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t="s">
        <v>2265</v>
      </c>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P57" s="251"/>
      <c r="BR57" s="251"/>
      <c r="BS57" s="251"/>
      <c r="BT57" s="251"/>
      <c r="BU57" s="251"/>
      <c r="BV57" s="251"/>
      <c r="BW57" s="251"/>
      <c r="BX57" s="251"/>
      <c r="BY57" s="251"/>
      <c r="BZ57" s="251"/>
      <c r="CA57" s="251"/>
      <c r="CB57" s="251"/>
      <c r="CC57" s="251"/>
      <c r="CD57" s="251"/>
      <c r="CE57" s="251"/>
      <c r="CF57" s="251"/>
      <c r="CH57" s="254"/>
    </row>
    <row r="58" spans="2:86"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P61" s="251"/>
      <c r="BR61" s="251"/>
      <c r="BS61" s="251"/>
      <c r="BT61" s="251"/>
      <c r="BU61" s="251"/>
      <c r="BV61" s="251"/>
      <c r="BW61" s="251"/>
      <c r="BX61" s="251"/>
      <c r="BY61" s="251"/>
      <c r="BZ61" s="251"/>
      <c r="CA61" s="251"/>
      <c r="CB61" s="251"/>
      <c r="CC61" s="251"/>
      <c r="CD61" s="251"/>
      <c r="CE61" s="251"/>
      <c r="CF61" s="251"/>
      <c r="CH61" s="254"/>
    </row>
    <row r="62" spans="2:86"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B0w/K3fwPt5GnaYRG5gECKBPJVRGDDQCsx24ukKKOVXR15RZu8oC+ka3SD9CWTQndSy2S+RZnJgsL5d3I7Z1eQ==" saltValue="ql43oQ5FEKnsalIdJuGj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2408</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534">
        <f>IF(AND(F15&lt;&gt;4,F15&lt;&gt;5),0,IF(AU8="○",1,3))</f>
        <v>3</v>
      </c>
      <c r="AI58" s="253"/>
      <c r="AJ58" s="249"/>
      <c r="AK58" s="1033" t="s">
        <v>2199</v>
      </c>
      <c r="AL58" s="1033"/>
      <c r="AM58" s="1033"/>
      <c r="AN58" s="1033"/>
      <c r="AO58" s="1033"/>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534">
        <f>IF(AND(F15&lt;&gt;4,F15&lt;&gt;5),0,IF(AV8="○",1,3))</f>
        <v>3</v>
      </c>
      <c r="AI59" s="253"/>
      <c r="AJ59" s="249"/>
      <c r="AK59" s="1033" t="s">
        <v>2200</v>
      </c>
      <c r="AL59" s="1033"/>
      <c r="AM59" s="1033"/>
      <c r="AN59" s="1033"/>
      <c r="AO59" s="1033"/>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534">
        <f>IF(AND(F15&lt;&gt;4,F15&lt;&gt;5),0,IF(AW8="○",1,3))</f>
        <v>3</v>
      </c>
      <c r="AI60" s="253"/>
      <c r="AJ60" s="249"/>
      <c r="AK60" s="1033" t="s">
        <v>2201</v>
      </c>
      <c r="AL60" s="1033"/>
      <c r="AM60" s="1033"/>
      <c r="AN60" s="1033"/>
      <c r="AO60" s="1033"/>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534">
        <f>IF(AND(F15&lt;&gt;4,F15&lt;&gt;5),0,IF(AX8="○",1,2))</f>
        <v>2</v>
      </c>
      <c r="AI61" s="253"/>
      <c r="AJ61" s="249"/>
      <c r="AK61" s="1033" t="s">
        <v>2202</v>
      </c>
      <c r="AL61" s="1033"/>
      <c r="AM61" s="1033"/>
      <c r="AN61" s="1033"/>
      <c r="AO61" s="1033"/>
      <c r="AP61" s="534">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534">
        <f>IF(AND(F15&lt;&gt;4,F15&lt;&gt;5),0,IF(AY8="○",1,2))</f>
        <v>2</v>
      </c>
      <c r="AI62" s="253"/>
      <c r="AJ62" s="249"/>
      <c r="AK62" s="1033" t="s">
        <v>2203</v>
      </c>
      <c r="AL62" s="1033"/>
      <c r="AM62" s="1033"/>
      <c r="AN62" s="1033"/>
      <c r="AO62" s="1033"/>
      <c r="AP62" s="534">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kpIK7XxocSrknbHLtuoR43JF3jIBxHbHOtgGmj8tF6Eura6vDDClAeeweuRwxA+owXXdakyFuA5Apn2d6I6DQ==" saltValue="N16W+ykfBfW4a0cSjGleK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2409</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H57" s="251"/>
      <c r="BJ57" s="251"/>
      <c r="BK57" s="251"/>
      <c r="BL57" s="251"/>
      <c r="BM57" s="251"/>
      <c r="BN57" s="251"/>
      <c r="BO57" s="251"/>
      <c r="BP57" s="251"/>
      <c r="BQ57" s="251"/>
      <c r="BR57" s="251"/>
      <c r="BS57" s="251"/>
      <c r="BT57" s="251"/>
      <c r="BU57" s="251"/>
      <c r="BV57" s="251"/>
      <c r="BW57" s="251"/>
      <c r="BX57" s="251"/>
      <c r="BZ57" s="254"/>
    </row>
    <row r="58" spans="2:84"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H61" s="251"/>
      <c r="BJ61" s="251"/>
      <c r="BK61" s="251"/>
      <c r="BL61" s="251"/>
      <c r="BM61" s="251"/>
      <c r="BN61" s="251"/>
      <c r="BO61" s="251"/>
      <c r="BP61" s="251"/>
      <c r="BQ61" s="251"/>
      <c r="BR61" s="251"/>
      <c r="BS61" s="251"/>
      <c r="BT61" s="251"/>
      <c r="BU61" s="251"/>
      <c r="BV61" s="251"/>
      <c r="BW61" s="251"/>
      <c r="BX61" s="251"/>
      <c r="BZ61" s="254"/>
    </row>
    <row r="62" spans="2:84"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H5Rs3YnRJJeMhTLnq1VfVHS5iteNmDRfr+P5GctmbETdpvebcrlRlZHEYsEs9QWXpA1iJ+P7e21KIPGzJEL9Mg==" saltValue="eTXEBPiBOfKpqqe7iN1Vb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2410</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J57" s="251"/>
      <c r="BL57" s="251"/>
      <c r="BM57" s="251"/>
      <c r="BN57" s="251"/>
      <c r="BO57" s="251"/>
      <c r="BP57" s="251"/>
      <c r="BQ57" s="251"/>
      <c r="BR57" s="251"/>
      <c r="BS57" s="251"/>
      <c r="BT57" s="251"/>
      <c r="BU57" s="251"/>
      <c r="BV57" s="251"/>
      <c r="BW57" s="251"/>
      <c r="BX57" s="251"/>
      <c r="BY57" s="251"/>
      <c r="BZ57" s="251"/>
      <c r="CB57" s="254"/>
    </row>
    <row r="58" spans="2:84"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J61" s="251"/>
      <c r="BL61" s="251"/>
      <c r="BM61" s="251"/>
      <c r="BN61" s="251"/>
      <c r="BO61" s="251"/>
      <c r="BP61" s="251"/>
      <c r="BQ61" s="251"/>
      <c r="BR61" s="251"/>
      <c r="BS61" s="251"/>
      <c r="BT61" s="251"/>
      <c r="BU61" s="251"/>
      <c r="BV61" s="251"/>
      <c r="BW61" s="251"/>
      <c r="BX61" s="251"/>
      <c r="BY61" s="251"/>
      <c r="BZ61" s="251"/>
      <c r="CB61" s="254"/>
    </row>
    <row r="62" spans="2:84"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VU8ww32kkuje1O6J60HA9nPlYbNIQJRJIqBdzP9JHu62LCVT6dqsd+ynnsh0+Suf2Hd9/1wyOCeByoRUQj4gNQ==" saltValue="pFiJOlFInHGFoYspY0x0S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2411</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L57" s="251"/>
      <c r="BN57" s="251"/>
      <c r="BO57" s="251"/>
      <c r="BP57" s="251"/>
      <c r="BQ57" s="251"/>
      <c r="BR57" s="251"/>
      <c r="BS57" s="251"/>
      <c r="BT57" s="251"/>
      <c r="BU57" s="251"/>
      <c r="BV57" s="251"/>
      <c r="BW57" s="251"/>
      <c r="BX57" s="251"/>
      <c r="BY57" s="251"/>
      <c r="BZ57" s="251"/>
      <c r="CA57" s="251"/>
      <c r="CB57" s="251"/>
      <c r="CD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L61" s="251"/>
      <c r="BN61" s="251"/>
      <c r="BO61" s="251"/>
      <c r="BP61" s="251"/>
      <c r="BQ61" s="251"/>
      <c r="BR61" s="251"/>
      <c r="BS61" s="251"/>
      <c r="BT61" s="251"/>
      <c r="BU61" s="251"/>
      <c r="BV61" s="251"/>
      <c r="BW61" s="251"/>
      <c r="BX61" s="251"/>
      <c r="BY61" s="251"/>
      <c r="BZ61" s="251"/>
      <c r="CA61" s="251"/>
      <c r="CB61" s="251"/>
      <c r="CD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6UWEdWbDoULMdJ+h2nVWqt1SiyIic0hdqIx/asV7hCKDoOXgmrk1FatswUuwBu4PxbFK37ZljqER2HivkB5sQ==" saltValue="kBxrrDiSq9wDk7BimqomL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7" t="s">
        <v>2412</v>
      </c>
      <c r="O1" s="1057"/>
      <c r="P1" s="1057"/>
      <c r="Q1" s="1057"/>
      <c r="R1" s="1057"/>
      <c r="S1" s="1057"/>
      <c r="T1" s="1057"/>
      <c r="U1" s="1057"/>
      <c r="V1" s="1057"/>
      <c r="W1" s="1057"/>
      <c r="X1" s="1057"/>
      <c r="Y1" s="1057"/>
      <c r="Z1" s="1057"/>
      <c r="AA1" s="1057"/>
      <c r="AB1" s="1057"/>
      <c r="AC1" s="1057"/>
      <c r="AD1" s="1057"/>
      <c r="AE1" s="1057"/>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7"/>
      <c r="O2" s="1057"/>
      <c r="P2" s="1057"/>
      <c r="Q2" s="1057"/>
      <c r="R2" s="1057"/>
      <c r="S2" s="1057"/>
      <c r="T2" s="1057"/>
      <c r="U2" s="1057"/>
      <c r="V2" s="1057"/>
      <c r="W2" s="1057"/>
      <c r="X2" s="1057"/>
      <c r="Y2" s="1057"/>
      <c r="Z2" s="1057"/>
      <c r="AA2" s="1057"/>
      <c r="AB2" s="1057"/>
      <c r="AC2" s="1057"/>
      <c r="AD2" s="1057"/>
      <c r="AE2" s="1057"/>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3" t="s">
        <v>2287</v>
      </c>
      <c r="C4" s="1073"/>
      <c r="D4" s="1073"/>
      <c r="E4" s="1073"/>
      <c r="F4" s="1073"/>
      <c r="G4" s="1073" t="s">
        <v>0</v>
      </c>
      <c r="H4" s="1073"/>
      <c r="I4" s="1073"/>
      <c r="J4" s="1069" t="s">
        <v>1</v>
      </c>
      <c r="K4" s="1069"/>
      <c r="L4" s="1069"/>
      <c r="M4" s="1069"/>
      <c r="N4" s="1069"/>
      <c r="O4" s="1069"/>
      <c r="P4" s="1074" t="s">
        <v>2157</v>
      </c>
      <c r="Q4" s="1075"/>
      <c r="R4" s="1075"/>
      <c r="S4" s="1076" t="s">
        <v>2</v>
      </c>
      <c r="T4" s="1077"/>
      <c r="U4" s="1077"/>
      <c r="V4" s="1077"/>
      <c r="W4" s="1077"/>
      <c r="X4" s="1077"/>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0"/>
      <c r="C5" s="1080"/>
      <c r="D5" s="1080"/>
      <c r="E5" s="1080"/>
      <c r="F5" s="1080"/>
      <c r="G5" s="1081"/>
      <c r="H5" s="1081"/>
      <c r="I5" s="1081"/>
      <c r="J5" s="1082"/>
      <c r="K5" s="1082"/>
      <c r="L5" s="1082"/>
      <c r="M5" s="1083"/>
      <c r="N5" s="1083"/>
      <c r="O5" s="1083"/>
      <c r="P5" s="1084" t="str">
        <f>IF(Y5="","",IFERROR(INDEX(【参考】数式用3!$G$3:$I$451,MATCH(M5,【参考】数式用3!$F$3:$F$451,0),MATCH(VLOOKUP(Y5,【参考】数式用3!$J$2:$K$26,2,FALSE),【参考】数式用3!$G$2:$I$2,0)),10))</f>
        <v/>
      </c>
      <c r="Q5" s="1085"/>
      <c r="R5" s="1085"/>
      <c r="S5" s="1086"/>
      <c r="T5" s="1087"/>
      <c r="U5" s="1087"/>
      <c r="V5" s="1087"/>
      <c r="W5" s="1087"/>
      <c r="X5" s="1088"/>
      <c r="Y5" s="1070"/>
      <c r="Z5" s="1070"/>
      <c r="AA5" s="1070"/>
      <c r="AB5" s="1070"/>
      <c r="AC5" s="1070"/>
      <c r="AD5" s="1070"/>
      <c r="AE5" s="1038"/>
      <c r="AF5" s="1039"/>
      <c r="AG5" s="1039"/>
      <c r="AH5" s="1040"/>
      <c r="AI5" s="1038"/>
      <c r="AJ5" s="1039"/>
      <c r="AK5" s="1039"/>
      <c r="AL5" s="1040"/>
      <c r="AM5" s="1041">
        <f>AE5-AI5</f>
        <v>0</v>
      </c>
      <c r="AN5" s="1042"/>
      <c r="AO5" s="1042"/>
      <c r="AP5" s="1043"/>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1" t="s">
        <v>2322</v>
      </c>
      <c r="C8" s="1092"/>
      <c r="D8" s="1092"/>
      <c r="E8" s="1092"/>
      <c r="F8" s="1092"/>
      <c r="G8" s="1092"/>
      <c r="H8" s="1092"/>
      <c r="I8" s="1092"/>
      <c r="J8" s="1092"/>
      <c r="K8" s="1092"/>
      <c r="L8" s="1092"/>
      <c r="M8" s="1092"/>
      <c r="N8" s="1092"/>
      <c r="O8" s="1092"/>
      <c r="P8" s="1092"/>
      <c r="Q8" s="1092"/>
      <c r="R8" s="1092"/>
      <c r="S8" s="1093"/>
      <c r="T8" s="998" t="s">
        <v>12</v>
      </c>
      <c r="U8" s="999"/>
      <c r="V8" s="1051" t="str">
        <f>IFERROR(IF(VLOOKUP(AS1,【参考】数式用2!E6:L23,3,FALSE)="","",VLOOKUP(AS1,【参考】数式用2!E6:L23,3,FALSE)),"")</f>
        <v/>
      </c>
      <c r="W8" s="1052"/>
      <c r="X8" s="1052"/>
      <c r="Y8" s="1052"/>
      <c r="Z8" s="1053"/>
      <c r="AA8" s="1034" t="str">
        <f>IFERROR(VLOOKUP(AS1,【参考】数式用2!E6:L23,4,FALSE),"")</f>
        <v/>
      </c>
      <c r="AB8" s="1034"/>
      <c r="AC8" s="1034"/>
      <c r="AD8" s="1034"/>
      <c r="AE8" s="1034"/>
      <c r="AF8" s="1034"/>
      <c r="AG8" s="1034"/>
      <c r="AH8" s="1034"/>
      <c r="AI8" s="1034"/>
      <c r="AJ8" s="1034"/>
      <c r="AK8" s="1034"/>
      <c r="AL8" s="1034"/>
      <c r="AM8" s="1034"/>
      <c r="AN8" s="1034"/>
      <c r="AO8" s="1034"/>
      <c r="AP8" s="1035"/>
      <c r="AS8" s="183"/>
      <c r="AT8" s="1166" t="str">
        <f>IF(L9="ベア加算","",IF(OR(V8="新加算Ⅰ",V8="新加算Ⅱ",V8="新加算Ⅲ",V8="新加算Ⅳ"),"○",""))</f>
        <v/>
      </c>
      <c r="AU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6" t="str">
        <f>IF(OR(V8="新加算Ⅰ",V8="新加算Ⅱ",V8="新加算Ⅲ",V8="新加算Ⅴ(１)",V8="新加算Ⅴ(３)",V8="新加算Ⅴ(８)"),"○","")</f>
        <v/>
      </c>
      <c r="AX8" s="1166" t="str">
        <f>IF(OR(V8="新加算Ⅰ",V8="新加算Ⅱ",V8="新加算Ⅴ(１)",V8="新加算Ⅴ(２)",V8="新加算Ⅴ(３)",V8="新加算Ⅴ(４)",V8="新加算Ⅴ(５)",V8="新加算Ⅴ(６)",V8="新加算Ⅴ(７)",V8="新加算Ⅴ(９)",V8="新加算Ⅴ(10)",V8="新加算Ⅴ(12)"),"○","")</f>
        <v/>
      </c>
      <c r="AY8" s="1166" t="str">
        <f>IF(OR(V8="新加算Ⅰ",V8="新加算Ⅴ(１)",V8="新加算Ⅴ(２)",V8="新加算Ⅴ(５)",V8="新加算Ⅴ(７)",V8="新加算Ⅴ(10)"),"○","")</f>
        <v/>
      </c>
      <c r="AZ8" s="1166"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4"/>
      <c r="C9" s="1095"/>
      <c r="D9" s="1095"/>
      <c r="E9" s="1095"/>
      <c r="F9" s="1096"/>
      <c r="G9" s="1097"/>
      <c r="H9" s="1098"/>
      <c r="I9" s="1098"/>
      <c r="J9" s="1098"/>
      <c r="K9" s="1099"/>
      <c r="L9" s="1100"/>
      <c r="M9" s="1101"/>
      <c r="N9" s="1101"/>
      <c r="O9" s="1101"/>
      <c r="P9" s="1102"/>
      <c r="Q9" s="1089" t="s">
        <v>2195</v>
      </c>
      <c r="R9" s="1090"/>
      <c r="S9" s="1090"/>
      <c r="T9" s="998"/>
      <c r="U9" s="999"/>
      <c r="V9" s="1054" t="str">
        <f>IFERROR(VLOOKUP(Y5,【参考】数式用!$A$5:$AB$27,MATCH(V8,【参考】数式用!$B$4:$AB$4,0)+1,FALSE),"")</f>
        <v/>
      </c>
      <c r="W9" s="1055"/>
      <c r="X9" s="1055"/>
      <c r="Y9" s="1055"/>
      <c r="Z9" s="1056"/>
      <c r="AA9" s="1036"/>
      <c r="AB9" s="1036"/>
      <c r="AC9" s="1036"/>
      <c r="AD9" s="1036"/>
      <c r="AE9" s="1036"/>
      <c r="AF9" s="1036"/>
      <c r="AG9" s="1036"/>
      <c r="AH9" s="1036"/>
      <c r="AI9" s="1036"/>
      <c r="AJ9" s="1036"/>
      <c r="AK9" s="1036"/>
      <c r="AL9" s="1036"/>
      <c r="AM9" s="1036"/>
      <c r="AN9" s="1036"/>
      <c r="AO9" s="1036"/>
      <c r="AP9" s="1037"/>
      <c r="AS9" s="183"/>
      <c r="AT9" s="1167"/>
      <c r="AU9" s="1167"/>
      <c r="AV9" s="1167"/>
      <c r="AW9" s="1167"/>
      <c r="AX9" s="1167"/>
      <c r="AY9" s="1167"/>
      <c r="AZ9" s="1167"/>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68"/>
      <c r="U11" s="999"/>
      <c r="V11" s="1060" t="str">
        <f>IFERROR(IF(VLOOKUP(AS1,【参考】数式用2!E6:L23,5,FALSE)="","",VLOOKUP(AS1,【参考】数式用2!E6:L23,5,FALSE)),"")</f>
        <v/>
      </c>
      <c r="W11" s="1060"/>
      <c r="X11" s="1060"/>
      <c r="Y11" s="1060"/>
      <c r="Z11" s="1060"/>
      <c r="AA11" s="1034" t="str">
        <f>IFERROR(VLOOKUP(AS1,【参考】数式用2!E6:L23,6,FALSE),"")</f>
        <v/>
      </c>
      <c r="AB11" s="1034"/>
      <c r="AC11" s="1034"/>
      <c r="AD11" s="1034"/>
      <c r="AE11" s="1034"/>
      <c r="AF11" s="1034"/>
      <c r="AG11" s="1034"/>
      <c r="AH11" s="1034"/>
      <c r="AI11" s="1034"/>
      <c r="AJ11" s="1034"/>
      <c r="AK11" s="1034"/>
      <c r="AL11" s="1034"/>
      <c r="AM11" s="1034"/>
      <c r="AN11" s="1034"/>
      <c r="AO11" s="1034"/>
      <c r="AP11" s="1035"/>
      <c r="AS11" s="199"/>
      <c r="AT11" s="1166" t="str">
        <f>IF(L9="ベア加算","",IF(OR(V11="新加算Ⅰ",V11="新加算Ⅱ",V11="新加算Ⅲ",V11="新加算Ⅳ"),"○",""))</f>
        <v/>
      </c>
      <c r="AU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6" t="str">
        <f>IF(OR(V11="新加算Ⅰ",V11="新加算Ⅱ",V11="新加算Ⅲ",V11="新加算Ⅴ(１)",V11="新加算Ⅴ(３)",V11="新加算Ⅴ(８)"),"○","")</f>
        <v/>
      </c>
      <c r="AX11" s="1166" t="str">
        <f>IF(OR(V11="新加算Ⅰ",V11="新加算Ⅱ",V11="新加算Ⅴ(１)",V11="新加算Ⅴ(２)",V11="新加算Ⅴ(３)",V11="新加算Ⅴ(４)",V11="新加算Ⅴ(５)",V11="新加算Ⅴ(６)",V11="新加算Ⅴ(７)",V11="新加算Ⅴ(９)",V11="新加算Ⅴ(10)",V11="新加算Ⅴ(12)"),"○","")</f>
        <v/>
      </c>
      <c r="AY11" s="1166" t="str">
        <f>IF(OR(V11="新加算Ⅰ",V11="新加算Ⅴ(１)",V11="新加算Ⅴ(２)",V11="新加算Ⅴ(５)",V11="新加算Ⅴ(７)",V11="新加算Ⅴ(10)"),"○","")</f>
        <v/>
      </c>
      <c r="AZ11" s="1166"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7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79"/>
      <c r="D12" s="1079"/>
      <c r="E12" s="1079"/>
      <c r="F12" s="1079"/>
      <c r="G12" s="1079"/>
      <c r="H12" s="1079"/>
      <c r="I12" s="1079"/>
      <c r="J12" s="1079"/>
      <c r="K12" s="1079"/>
      <c r="L12" s="1079"/>
      <c r="M12" s="1079"/>
      <c r="N12" s="1079"/>
      <c r="O12" s="1079"/>
      <c r="P12" s="1079"/>
      <c r="Q12" s="1079"/>
      <c r="R12" s="1079"/>
      <c r="S12" s="1079"/>
      <c r="T12" s="1068"/>
      <c r="U12" s="999"/>
      <c r="V12" s="1059" t="str">
        <f>IFERROR(VLOOKUP(Y5,【参考】数式用!$A$5:$AB$27,MATCH(V11,【参考】数式用!$B$4:$AB$4,0)+1,FALSE),"")</f>
        <v/>
      </c>
      <c r="W12" s="1059"/>
      <c r="X12" s="1059"/>
      <c r="Y12" s="1059"/>
      <c r="Z12" s="1059"/>
      <c r="AA12" s="1036"/>
      <c r="AB12" s="1036"/>
      <c r="AC12" s="1036"/>
      <c r="AD12" s="1036"/>
      <c r="AE12" s="1036"/>
      <c r="AF12" s="1036"/>
      <c r="AG12" s="1036"/>
      <c r="AH12" s="1036"/>
      <c r="AI12" s="1036"/>
      <c r="AJ12" s="1036"/>
      <c r="AK12" s="1036"/>
      <c r="AL12" s="1036"/>
      <c r="AM12" s="1036"/>
      <c r="AN12" s="1036"/>
      <c r="AO12" s="1036"/>
      <c r="AP12" s="1037"/>
      <c r="AS12" s="183"/>
      <c r="AT12" s="1167"/>
      <c r="AU12" s="1167"/>
      <c r="AV12" s="1167"/>
      <c r="AW12" s="1167"/>
      <c r="AX12" s="1167"/>
      <c r="AY12" s="1167"/>
      <c r="AZ12" s="1167"/>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0" t="str">
        <f>IFERROR(IF(VLOOKUP(AS1,【参考】数式用2!E6:L23,7,FALSE)="","",VLOOKUP(AS1,【参考】数式用2!E6:L23,7,FALSE)),"")</f>
        <v/>
      </c>
      <c r="W14" s="1060"/>
      <c r="X14" s="1060"/>
      <c r="Y14" s="1060"/>
      <c r="Z14" s="1060"/>
      <c r="AA14" s="1044" t="str">
        <f>IFERROR(VLOOKUP(AS1,【参考】数式用2!E6:L23,8,FALSE),"")</f>
        <v/>
      </c>
      <c r="AB14" s="1034"/>
      <c r="AC14" s="1034"/>
      <c r="AD14" s="1034"/>
      <c r="AE14" s="1034"/>
      <c r="AF14" s="1034"/>
      <c r="AG14" s="1034"/>
      <c r="AH14" s="1034"/>
      <c r="AI14" s="1034"/>
      <c r="AJ14" s="1034"/>
      <c r="AK14" s="1034"/>
      <c r="AL14" s="1034"/>
      <c r="AM14" s="1034"/>
      <c r="AN14" s="1034"/>
      <c r="AO14" s="1034"/>
      <c r="AP14" s="1035"/>
      <c r="AS14" s="183"/>
      <c r="AT14" s="1166" t="str">
        <f>IF(L9="ベア加算","",IF(OR(V14="新加算Ⅰ",V14="新加算Ⅱ",V14="新加算Ⅲ",V14="新加算Ⅳ"),"○",""))</f>
        <v/>
      </c>
      <c r="AU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6" t="str">
        <f>IF(OR(V14="新加算Ⅰ",V14="新加算Ⅱ",V14="新加算Ⅲ",V14="新加算Ⅴ(１)",V14="新加算Ⅴ(３)",V14="新加算Ⅴ(８)"),"○","")</f>
        <v/>
      </c>
      <c r="AX14" s="1166" t="str">
        <f>IF(OR(V14="新加算Ⅰ",V14="新加算Ⅱ",V14="新加算Ⅴ(１)",V14="新加算Ⅴ(２)",V14="新加算Ⅴ(３)",V14="新加算Ⅴ(４)",V14="新加算Ⅴ(５)",V14="新加算Ⅴ(６)",V14="新加算Ⅴ(７)",V14="新加算Ⅴ(９)",V14="新加算Ⅴ(10)",V14="新加算Ⅴ(12)"),"○","")</f>
        <v/>
      </c>
      <c r="AY14" s="1166" t="str">
        <f>IF(OR(V14="新加算Ⅰ",V14="新加算Ⅴ(１)",V14="新加算Ⅴ(２)",V14="新加算Ⅴ(５)",V14="新加算Ⅴ(７)",V14="新加算Ⅴ(10)"),"○","")</f>
        <v/>
      </c>
      <c r="AZ14" s="1166"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5"/>
      <c r="AB15" s="1046"/>
      <c r="AC15" s="1046"/>
      <c r="AD15" s="1046"/>
      <c r="AE15" s="1046"/>
      <c r="AF15" s="1046"/>
      <c r="AG15" s="1046"/>
      <c r="AH15" s="1046"/>
      <c r="AI15" s="1046"/>
      <c r="AJ15" s="1046"/>
      <c r="AK15" s="1046"/>
      <c r="AL15" s="1046"/>
      <c r="AM15" s="1046"/>
      <c r="AN15" s="1046"/>
      <c r="AO15" s="1046"/>
      <c r="AP15" s="1047"/>
      <c r="AS15" s="183"/>
      <c r="AT15" s="1168"/>
      <c r="AU15" s="1168"/>
      <c r="AV15" s="1168"/>
      <c r="AW15" s="1168"/>
      <c r="AX15" s="1168"/>
      <c r="AY15" s="1168"/>
      <c r="AZ15" s="1168"/>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8"/>
      <c r="AB16" s="1049"/>
      <c r="AC16" s="1049"/>
      <c r="AD16" s="1049"/>
      <c r="AE16" s="1049"/>
      <c r="AF16" s="1049"/>
      <c r="AG16" s="1049"/>
      <c r="AH16" s="1049"/>
      <c r="AI16" s="1049"/>
      <c r="AJ16" s="1049"/>
      <c r="AK16" s="1049"/>
      <c r="AL16" s="1049"/>
      <c r="AM16" s="1049"/>
      <c r="AN16" s="1049"/>
      <c r="AO16" s="1049"/>
      <c r="AP16" s="1050"/>
      <c r="AS16" s="183"/>
      <c r="AT16" s="1167"/>
      <c r="AU16" s="1167"/>
      <c r="AV16" s="1167"/>
      <c r="AW16" s="1167"/>
      <c r="AX16" s="1167"/>
      <c r="AY16" s="1167"/>
      <c r="AZ16" s="1167"/>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03" t="s">
        <v>2206</v>
      </c>
      <c r="C18" s="1103"/>
      <c r="D18" s="1103"/>
      <c r="E18" s="1103"/>
      <c r="F18" s="1103"/>
      <c r="G18" s="1103"/>
      <c r="H18" s="1103"/>
      <c r="I18" s="1103"/>
      <c r="J18" s="1103"/>
      <c r="K18" s="1103"/>
      <c r="L18" s="1103"/>
      <c r="M18" s="1103"/>
      <c r="N18" s="1103"/>
      <c r="O18" s="1103"/>
      <c r="P18" s="1103"/>
      <c r="Q18" s="1103"/>
      <c r="R18" s="1103"/>
      <c r="S18" s="1103"/>
      <c r="AI18" s="216"/>
      <c r="AJ18" s="216"/>
      <c r="AK18" s="216"/>
      <c r="AL18" s="216"/>
      <c r="AM18" s="216"/>
      <c r="AN18" s="216"/>
      <c r="AO18" s="216"/>
      <c r="AP18" s="216"/>
      <c r="AQ18" s="216"/>
    </row>
    <row r="19" spans="2:60" ht="6" customHeight="1" thickBot="1">
      <c r="B19" s="1103"/>
      <c r="C19" s="1103"/>
      <c r="D19" s="1103"/>
      <c r="E19" s="1103"/>
      <c r="F19" s="1103"/>
      <c r="G19" s="1103"/>
      <c r="H19" s="1103"/>
      <c r="I19" s="1103"/>
      <c r="J19" s="1103"/>
      <c r="K19" s="1103"/>
      <c r="L19" s="1103"/>
      <c r="M19" s="1103"/>
      <c r="N19" s="1103"/>
      <c r="O19" s="1103"/>
      <c r="P19" s="1103"/>
      <c r="Q19" s="1103"/>
      <c r="R19" s="1103"/>
      <c r="S19" s="1103"/>
      <c r="AI19" s="216"/>
      <c r="AJ19" s="216"/>
      <c r="AK19" s="216"/>
      <c r="AL19" s="216"/>
      <c r="AM19" s="216"/>
      <c r="AN19" s="216"/>
      <c r="AO19" s="216"/>
      <c r="AP19" s="216"/>
      <c r="AQ19" s="216"/>
    </row>
    <row r="20" spans="2:60" ht="12.95" customHeight="1">
      <c r="B20" s="1104"/>
      <c r="C20" s="1104"/>
      <c r="D20" s="1104"/>
      <c r="E20" s="1104"/>
      <c r="F20" s="1104"/>
      <c r="G20" s="1104"/>
      <c r="H20" s="1104"/>
      <c r="I20" s="1104"/>
      <c r="J20" s="1104"/>
      <c r="K20" s="1104"/>
      <c r="L20" s="1104"/>
      <c r="M20" s="1104"/>
      <c r="N20" s="1104"/>
      <c r="O20" s="1104"/>
      <c r="P20" s="1104"/>
      <c r="Q20" s="1104"/>
      <c r="R20" s="1104"/>
      <c r="S20" s="1104"/>
      <c r="T20" s="217"/>
      <c r="U20" s="178"/>
      <c r="V20" s="1078" t="s">
        <v>239</v>
      </c>
      <c r="W20" s="1078"/>
      <c r="X20" s="1078"/>
      <c r="Y20" s="1078"/>
      <c r="Z20" s="1078"/>
      <c r="AA20" s="191"/>
      <c r="AB20" s="191"/>
      <c r="AC20" s="1078" t="str">
        <f>IF(F15=4,"R6.4～R6.5",IF(F15=5,"R6.5",""))</f>
        <v>R6.4～R6.5</v>
      </c>
      <c r="AD20" s="1078"/>
      <c r="AE20" s="1078"/>
      <c r="AF20" s="1078"/>
      <c r="AG20" s="1078"/>
      <c r="AH20" s="1078"/>
      <c r="AI20" s="191"/>
      <c r="AJ20" s="191"/>
      <c r="AK20" s="1078" t="str">
        <f>IF(OR(F15=4,F15=5),"R6.6","R"&amp;D15&amp;"."&amp;F15)&amp;"～R"&amp;K15&amp;"."&amp;M15</f>
        <v>R6.6～R7.3</v>
      </c>
      <c r="AL20" s="1078"/>
      <c r="AM20" s="1078"/>
      <c r="AN20" s="1078"/>
      <c r="AO20" s="1078"/>
      <c r="AP20" s="1078"/>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20" t="s">
        <v>2289</v>
      </c>
      <c r="C21" s="1021"/>
      <c r="D21" s="1021"/>
      <c r="E21" s="1021"/>
      <c r="F21" s="1022"/>
      <c r="G21" s="1061" t="s">
        <v>240</v>
      </c>
      <c r="H21" s="1062"/>
      <c r="I21" s="1062"/>
      <c r="J21" s="1062"/>
      <c r="K21" s="1062"/>
      <c r="L21" s="1062"/>
      <c r="M21" s="1062"/>
      <c r="N21" s="1062"/>
      <c r="O21" s="1062"/>
      <c r="P21" s="1062"/>
      <c r="Q21" s="1062"/>
      <c r="R21" s="1062"/>
      <c r="S21" s="1062"/>
      <c r="T21" s="1063"/>
      <c r="U21" s="218"/>
      <c r="V21" s="526" t="str">
        <f>IFERROR(IF(L9="ベア加算","✓",""),"")</f>
        <v/>
      </c>
      <c r="W21" s="985" t="s">
        <v>14</v>
      </c>
      <c r="X21" s="985"/>
      <c r="Y21" s="985"/>
      <c r="Z21" s="985"/>
      <c r="AA21" s="998" t="s">
        <v>12</v>
      </c>
      <c r="AB21" s="999"/>
      <c r="AC21" s="220"/>
      <c r="AD21" s="1058" t="s">
        <v>14</v>
      </c>
      <c r="AE21" s="1058"/>
      <c r="AF21" s="1058"/>
      <c r="AG21" s="1058"/>
      <c r="AH21" s="1058"/>
      <c r="AI21" s="998" t="s">
        <v>12</v>
      </c>
      <c r="AJ21" s="999"/>
      <c r="AK21" s="221"/>
      <c r="AL21" s="1058" t="s">
        <v>14</v>
      </c>
      <c r="AM21" s="1058"/>
      <c r="AN21" s="1058"/>
      <c r="AO21" s="1058"/>
      <c r="AP21" s="1058"/>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26"/>
      <c r="C22" s="1027"/>
      <c r="D22" s="1027"/>
      <c r="E22" s="1027"/>
      <c r="F22" s="1028"/>
      <c r="G22" s="1065"/>
      <c r="H22" s="1066"/>
      <c r="I22" s="1066"/>
      <c r="J22" s="1066"/>
      <c r="K22" s="1066"/>
      <c r="L22" s="1066"/>
      <c r="M22" s="1066"/>
      <c r="N22" s="1066"/>
      <c r="O22" s="1066"/>
      <c r="P22" s="1066"/>
      <c r="Q22" s="1066"/>
      <c r="R22" s="1066"/>
      <c r="S22" s="1066"/>
      <c r="T22" s="1067"/>
      <c r="U22" s="218"/>
      <c r="V22" s="222" t="str">
        <f>IFERROR(IF(L9="ベア加算なし","✓",""),"")</f>
        <v/>
      </c>
      <c r="W22" s="1012" t="s">
        <v>15</v>
      </c>
      <c r="X22" s="985"/>
      <c r="Y22" s="1013"/>
      <c r="Z22" s="1014"/>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20" t="s">
        <v>2214</v>
      </c>
      <c r="C24" s="1021"/>
      <c r="D24" s="1021"/>
      <c r="E24" s="1021"/>
      <c r="F24" s="1022"/>
      <c r="G24" s="1061" t="s">
        <v>241</v>
      </c>
      <c r="H24" s="1062"/>
      <c r="I24" s="1062"/>
      <c r="J24" s="1062"/>
      <c r="K24" s="1062"/>
      <c r="L24" s="1062"/>
      <c r="M24" s="1062"/>
      <c r="N24" s="1062"/>
      <c r="O24" s="1062"/>
      <c r="P24" s="1062"/>
      <c r="Q24" s="1062"/>
      <c r="R24" s="1062"/>
      <c r="S24" s="1062"/>
      <c r="T24" s="1063"/>
      <c r="U24" s="218"/>
      <c r="V24" s="526" t="str">
        <f>IFERROR(IF(OR(B9="処遇加算Ⅰ",B9="処遇加算Ⅱ"),"✓",""),"")</f>
        <v/>
      </c>
      <c r="W24" s="1030" t="s">
        <v>2249</v>
      </c>
      <c r="X24" s="1031"/>
      <c r="Y24" s="1031"/>
      <c r="Z24" s="1032"/>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023"/>
      <c r="C25" s="1024"/>
      <c r="D25" s="1024"/>
      <c r="E25" s="1024"/>
      <c r="F25" s="1025"/>
      <c r="G25" s="1045"/>
      <c r="H25" s="1046"/>
      <c r="I25" s="1046"/>
      <c r="J25" s="1046"/>
      <c r="K25" s="1046"/>
      <c r="L25" s="1046"/>
      <c r="M25" s="1046"/>
      <c r="N25" s="1046"/>
      <c r="O25" s="1046"/>
      <c r="P25" s="1046"/>
      <c r="Q25" s="1046"/>
      <c r="R25" s="1046"/>
      <c r="S25" s="1046"/>
      <c r="T25" s="1064"/>
      <c r="U25" s="218"/>
      <c r="V25" s="526" t="str">
        <f>IFERROR(IF(B9="処遇加算Ⅲ","✓",""),"")</f>
        <v/>
      </c>
      <c r="W25" s="1030" t="s">
        <v>19</v>
      </c>
      <c r="X25" s="1031"/>
      <c r="Y25" s="1031"/>
      <c r="Z25" s="1032"/>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26"/>
      <c r="C26" s="1027"/>
      <c r="D26" s="1027"/>
      <c r="E26" s="1027"/>
      <c r="F26" s="1028"/>
      <c r="G26" s="1065"/>
      <c r="H26" s="1066"/>
      <c r="I26" s="1066"/>
      <c r="J26" s="1066"/>
      <c r="K26" s="1066"/>
      <c r="L26" s="1066"/>
      <c r="M26" s="1066"/>
      <c r="N26" s="1066"/>
      <c r="O26" s="1066"/>
      <c r="P26" s="1066"/>
      <c r="Q26" s="1066"/>
      <c r="R26" s="1066"/>
      <c r="S26" s="1066"/>
      <c r="T26" s="1067"/>
      <c r="U26" s="192"/>
      <c r="V26" s="526" t="str">
        <f>IFERROR(IF(B9="処遇加算なし","✓",""),"")</f>
        <v/>
      </c>
      <c r="W26" s="1030" t="s">
        <v>2250</v>
      </c>
      <c r="X26" s="1031"/>
      <c r="Y26" s="1031"/>
      <c r="Z26" s="1032"/>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20" t="s">
        <v>2215</v>
      </c>
      <c r="C28" s="1021"/>
      <c r="D28" s="1021"/>
      <c r="E28" s="1021"/>
      <c r="F28" s="1022"/>
      <c r="G28" s="1062" t="s">
        <v>2212</v>
      </c>
      <c r="H28" s="1062"/>
      <c r="I28" s="1062"/>
      <c r="J28" s="1062"/>
      <c r="K28" s="1062"/>
      <c r="L28" s="1062"/>
      <c r="M28" s="1062"/>
      <c r="N28" s="1062"/>
      <c r="O28" s="1062"/>
      <c r="P28" s="1062"/>
      <c r="Q28" s="1062"/>
      <c r="R28" s="1062"/>
      <c r="S28" s="1062"/>
      <c r="T28" s="1063"/>
      <c r="U28" s="218"/>
      <c r="V28" s="526" t="str">
        <f>IFERROR(IF(OR(B9="処遇加算Ⅰ",B9="処遇加算Ⅱ"),"✓",""),"")</f>
        <v/>
      </c>
      <c r="W28" s="1030" t="s">
        <v>2249</v>
      </c>
      <c r="X28" s="1031"/>
      <c r="Y28" s="1031"/>
      <c r="Z28" s="1032"/>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023"/>
      <c r="C29" s="1024"/>
      <c r="D29" s="1024"/>
      <c r="E29" s="1024"/>
      <c r="F29" s="1025"/>
      <c r="G29" s="1046"/>
      <c r="H29" s="1046"/>
      <c r="I29" s="1046"/>
      <c r="J29" s="1046"/>
      <c r="K29" s="1046"/>
      <c r="L29" s="1046"/>
      <c r="M29" s="1046"/>
      <c r="N29" s="1046"/>
      <c r="O29" s="1046"/>
      <c r="P29" s="1046"/>
      <c r="Q29" s="1046"/>
      <c r="R29" s="1046"/>
      <c r="S29" s="1046"/>
      <c r="T29" s="1064"/>
      <c r="U29" s="218"/>
      <c r="V29" s="526" t="str">
        <f>IFERROR(IF(B9="処遇加算Ⅲ","✓",""),"")</f>
        <v/>
      </c>
      <c r="W29" s="1030" t="s">
        <v>19</v>
      </c>
      <c r="X29" s="1031"/>
      <c r="Y29" s="1031"/>
      <c r="Z29" s="1032"/>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26"/>
      <c r="C30" s="1027"/>
      <c r="D30" s="1027"/>
      <c r="E30" s="1027"/>
      <c r="F30" s="1028"/>
      <c r="G30" s="1066"/>
      <c r="H30" s="1066"/>
      <c r="I30" s="1066"/>
      <c r="J30" s="1066"/>
      <c r="K30" s="1066"/>
      <c r="L30" s="1066"/>
      <c r="M30" s="1066"/>
      <c r="N30" s="1066"/>
      <c r="O30" s="1066"/>
      <c r="P30" s="1066"/>
      <c r="Q30" s="1066"/>
      <c r="R30" s="1066"/>
      <c r="S30" s="1066"/>
      <c r="T30" s="1067"/>
      <c r="U30" s="192"/>
      <c r="V30" s="526" t="str">
        <f>IFERROR(IF(B9="処遇加算なし","✓",""),"")</f>
        <v/>
      </c>
      <c r="W30" s="1030" t="s">
        <v>2250</v>
      </c>
      <c r="X30" s="1031"/>
      <c r="Y30" s="1031"/>
      <c r="Z30" s="1032"/>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19" t="s">
        <v>2216</v>
      </c>
      <c r="C32" s="1019"/>
      <c r="D32" s="1019"/>
      <c r="E32" s="1019"/>
      <c r="F32" s="1019"/>
      <c r="G32" s="1029" t="s">
        <v>2213</v>
      </c>
      <c r="H32" s="1029"/>
      <c r="I32" s="1029"/>
      <c r="J32" s="1029"/>
      <c r="K32" s="1029"/>
      <c r="L32" s="1029"/>
      <c r="M32" s="1029"/>
      <c r="N32" s="1029"/>
      <c r="O32" s="1029"/>
      <c r="P32" s="1029"/>
      <c r="Q32" s="1029"/>
      <c r="R32" s="1029"/>
      <c r="S32" s="1029"/>
      <c r="T32" s="1029"/>
      <c r="U32" s="218"/>
      <c r="V32" s="526" t="str">
        <f>IFERROR(IF(B9="処遇加算Ⅰ","✓",""),"")</f>
        <v/>
      </c>
      <c r="W32" s="1012" t="s">
        <v>14</v>
      </c>
      <c r="X32" s="1013"/>
      <c r="Y32" s="1013"/>
      <c r="Z32" s="1014"/>
      <c r="AA32" s="1068" t="s">
        <v>12</v>
      </c>
      <c r="AB32" s="999"/>
      <c r="AC32" s="220"/>
      <c r="AD32" s="987" t="s">
        <v>14</v>
      </c>
      <c r="AE32" s="987"/>
      <c r="AF32" s="987"/>
      <c r="AG32" s="987"/>
      <c r="AH32" s="987"/>
      <c r="AI32" s="1068"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019"/>
      <c r="C33" s="1019"/>
      <c r="D33" s="1019"/>
      <c r="E33" s="1019"/>
      <c r="F33" s="1019"/>
      <c r="G33" s="1029"/>
      <c r="H33" s="1029"/>
      <c r="I33" s="1029"/>
      <c r="J33" s="1029"/>
      <c r="K33" s="1029"/>
      <c r="L33" s="1029"/>
      <c r="M33" s="1029"/>
      <c r="N33" s="1029"/>
      <c r="O33" s="1029"/>
      <c r="P33" s="1029"/>
      <c r="Q33" s="1029"/>
      <c r="R33" s="1029"/>
      <c r="S33" s="1029"/>
      <c r="T33" s="1029"/>
      <c r="U33" s="218"/>
      <c r="V33" s="526" t="str">
        <f>IFERROR(IF(AND(B9&lt;&gt;"",B9&lt;&gt;"処遇加算Ⅰ"),"✓",""),"")</f>
        <v/>
      </c>
      <c r="W33" s="1012" t="s">
        <v>15</v>
      </c>
      <c r="X33" s="1013"/>
      <c r="Y33" s="1013"/>
      <c r="Z33" s="1014"/>
      <c r="AA33" s="1068"/>
      <c r="AB33" s="999"/>
      <c r="AC33" s="220"/>
      <c r="AD33" s="1015" t="s">
        <v>17</v>
      </c>
      <c r="AE33" s="1015"/>
      <c r="AF33" s="1015"/>
      <c r="AG33" s="1015"/>
      <c r="AH33" s="1015"/>
      <c r="AI33" s="1068"/>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019"/>
      <c r="C34" s="1019"/>
      <c r="D34" s="1019"/>
      <c r="E34" s="1019"/>
      <c r="F34" s="1019"/>
      <c r="G34" s="1029"/>
      <c r="H34" s="1029"/>
      <c r="I34" s="1029"/>
      <c r="J34" s="1029"/>
      <c r="K34" s="1029"/>
      <c r="L34" s="1029"/>
      <c r="M34" s="1029"/>
      <c r="N34" s="1029"/>
      <c r="O34" s="1029"/>
      <c r="P34" s="1029"/>
      <c r="Q34" s="1029"/>
      <c r="R34" s="1029"/>
      <c r="S34" s="1029"/>
      <c r="T34" s="1029"/>
      <c r="U34" s="192"/>
      <c r="V34" s="225"/>
      <c r="W34" s="197"/>
      <c r="X34" s="197"/>
      <c r="Y34" s="197"/>
      <c r="Z34" s="197"/>
      <c r="AA34" s="1068"/>
      <c r="AB34" s="999"/>
      <c r="AC34" s="220"/>
      <c r="AD34" s="985" t="s">
        <v>15</v>
      </c>
      <c r="AE34" s="985"/>
      <c r="AF34" s="985"/>
      <c r="AG34" s="985"/>
      <c r="AH34" s="985"/>
      <c r="AI34" s="1068"/>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19" t="s">
        <v>2217</v>
      </c>
      <c r="C36" s="1019"/>
      <c r="D36" s="1019"/>
      <c r="E36" s="1019"/>
      <c r="F36" s="1019"/>
      <c r="G36" s="1011" t="s">
        <v>2258</v>
      </c>
      <c r="H36" s="1011"/>
      <c r="I36" s="1011"/>
      <c r="J36" s="1011"/>
      <c r="K36" s="1011"/>
      <c r="L36" s="1011"/>
      <c r="M36" s="1011"/>
      <c r="N36" s="1011"/>
      <c r="O36" s="1011"/>
      <c r="P36" s="1011"/>
      <c r="Q36" s="1011"/>
      <c r="R36" s="1011"/>
      <c r="S36" s="1011"/>
      <c r="T36" s="1011"/>
      <c r="U36" s="218"/>
      <c r="V36" s="526" t="str">
        <f>IFERROR(IF(OR(G9="特定加算Ⅰ",G9="特定加算Ⅱ"),"✓",""),"")</f>
        <v/>
      </c>
      <c r="W36" s="1012" t="s">
        <v>14</v>
      </c>
      <c r="X36" s="1013"/>
      <c r="Y36" s="1013"/>
      <c r="Z36" s="1014"/>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019"/>
      <c r="C37" s="1019"/>
      <c r="D37" s="1019"/>
      <c r="E37" s="1019"/>
      <c r="F37" s="1019"/>
      <c r="G37" s="1011"/>
      <c r="H37" s="1011"/>
      <c r="I37" s="1011"/>
      <c r="J37" s="1011"/>
      <c r="K37" s="1011"/>
      <c r="L37" s="1011"/>
      <c r="M37" s="1011"/>
      <c r="N37" s="1011"/>
      <c r="O37" s="1011"/>
      <c r="P37" s="1011"/>
      <c r="Q37" s="1011"/>
      <c r="R37" s="1011"/>
      <c r="S37" s="1011"/>
      <c r="T37" s="1011"/>
      <c r="U37" s="218"/>
      <c r="V37" s="526" t="str">
        <f>IFERROR(IF(G9="特定加算なし","✓",""),"")</f>
        <v/>
      </c>
      <c r="W37" s="1012" t="s">
        <v>15</v>
      </c>
      <c r="X37" s="1013"/>
      <c r="Y37" s="1013"/>
      <c r="Z37" s="1014"/>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019"/>
      <c r="C38" s="1019"/>
      <c r="D38" s="1019"/>
      <c r="E38" s="1019"/>
      <c r="F38" s="1019"/>
      <c r="G38" s="1011"/>
      <c r="H38" s="1011"/>
      <c r="I38" s="1011"/>
      <c r="J38" s="1011"/>
      <c r="K38" s="1011"/>
      <c r="L38" s="1011"/>
      <c r="M38" s="1011"/>
      <c r="N38" s="1011"/>
      <c r="O38" s="1011"/>
      <c r="P38" s="1011"/>
      <c r="Q38" s="1011"/>
      <c r="R38" s="1011"/>
      <c r="S38" s="1011"/>
      <c r="T38" s="1011"/>
      <c r="U38" s="218"/>
      <c r="Z38" s="233"/>
      <c r="AA38" s="1068"/>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19" t="s">
        <v>2218</v>
      </c>
      <c r="C40" s="1019"/>
      <c r="D40" s="1019"/>
      <c r="E40" s="1019"/>
      <c r="F40" s="1019"/>
      <c r="G40" s="1029" t="str">
        <f>IFERROR(VLOOKUP(Y5,【参考】数式用!AS5:AT27,2,0),"")</f>
        <v/>
      </c>
      <c r="H40" s="1029"/>
      <c r="I40" s="1029"/>
      <c r="J40" s="1029"/>
      <c r="K40" s="1029"/>
      <c r="L40" s="1029"/>
      <c r="M40" s="1029"/>
      <c r="N40" s="1029"/>
      <c r="O40" s="1029"/>
      <c r="P40" s="1029"/>
      <c r="Q40" s="1029"/>
      <c r="R40" s="1029"/>
      <c r="S40" s="1029"/>
      <c r="T40" s="1029"/>
      <c r="U40" s="192"/>
      <c r="V40" s="526" t="str">
        <f>IFERROR(IF(G9="特定加算Ⅰ","✓",""),"")</f>
        <v/>
      </c>
      <c r="W40" s="1012" t="s">
        <v>14</v>
      </c>
      <c r="X40" s="1013"/>
      <c r="Y40" s="1013"/>
      <c r="Z40" s="1014"/>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019"/>
      <c r="C41" s="1019"/>
      <c r="D41" s="1019"/>
      <c r="E41" s="1019"/>
      <c r="F41" s="1019"/>
      <c r="G41" s="1029"/>
      <c r="H41" s="1029"/>
      <c r="I41" s="1029"/>
      <c r="J41" s="1029"/>
      <c r="K41" s="1029"/>
      <c r="L41" s="1029"/>
      <c r="M41" s="1029"/>
      <c r="N41" s="1029"/>
      <c r="O41" s="1029"/>
      <c r="P41" s="1029"/>
      <c r="Q41" s="1029"/>
      <c r="R41" s="1029"/>
      <c r="S41" s="1029"/>
      <c r="T41" s="1029"/>
      <c r="U41" s="192"/>
      <c r="V41" s="526" t="str">
        <f>IFERROR(IF(OR(G9="特定加算Ⅱ",G9="特定加算なし"),"✓",""),"")</f>
        <v/>
      </c>
      <c r="W41" s="1012" t="s">
        <v>15</v>
      </c>
      <c r="X41" s="1013"/>
      <c r="Y41" s="1013"/>
      <c r="Z41" s="1014"/>
      <c r="AA41" s="998"/>
      <c r="AB41" s="999"/>
      <c r="AC41" s="234" t="s">
        <v>85</v>
      </c>
      <c r="AD41" s="1133"/>
      <c r="AE41" s="1134"/>
      <c r="AF41" s="1134"/>
      <c r="AG41" s="1134"/>
      <c r="AH41" s="1135"/>
      <c r="AI41" s="998"/>
      <c r="AJ41" s="999"/>
      <c r="AK41" s="234" t="s">
        <v>85</v>
      </c>
      <c r="AL41" s="1133"/>
      <c r="AM41" s="1134"/>
      <c r="AN41" s="1134"/>
      <c r="AO41" s="1134"/>
      <c r="AP41" s="1135"/>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019"/>
      <c r="C42" s="1019"/>
      <c r="D42" s="1019"/>
      <c r="E42" s="1019"/>
      <c r="F42" s="1019"/>
      <c r="G42" s="1029"/>
      <c r="H42" s="1029"/>
      <c r="I42" s="1029"/>
      <c r="J42" s="1029"/>
      <c r="K42" s="1029"/>
      <c r="L42" s="1029"/>
      <c r="M42" s="1029"/>
      <c r="N42" s="1029"/>
      <c r="O42" s="1029"/>
      <c r="P42" s="1029"/>
      <c r="Q42" s="1029"/>
      <c r="R42" s="1029"/>
      <c r="S42" s="1029"/>
      <c r="T42" s="1029"/>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19" t="s">
        <v>2219</v>
      </c>
      <c r="C44" s="1019"/>
      <c r="D44" s="1019"/>
      <c r="E44" s="1019"/>
      <c r="F44" s="1019"/>
      <c r="G44" s="1029" t="s">
        <v>2156</v>
      </c>
      <c r="H44" s="1029"/>
      <c r="I44" s="1029"/>
      <c r="J44" s="1029"/>
      <c r="K44" s="1029"/>
      <c r="L44" s="1029"/>
      <c r="M44" s="1029"/>
      <c r="N44" s="1029"/>
      <c r="O44" s="1029"/>
      <c r="P44" s="1029"/>
      <c r="Q44" s="1029"/>
      <c r="R44" s="1029"/>
      <c r="S44" s="1029"/>
      <c r="T44" s="1029"/>
      <c r="U44" s="218"/>
      <c r="V44" s="526" t="str">
        <f>IFERROR(IF(OR(G9="特定加算Ⅰ",G9="特定加算Ⅱ"),"✓",""),"")</f>
        <v/>
      </c>
      <c r="W44" s="1012" t="s">
        <v>14</v>
      </c>
      <c r="X44" s="1013"/>
      <c r="Y44" s="1013"/>
      <c r="Z44" s="1014"/>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019"/>
      <c r="C45" s="1019"/>
      <c r="D45" s="1019"/>
      <c r="E45" s="1019"/>
      <c r="F45" s="1019"/>
      <c r="G45" s="1029"/>
      <c r="H45" s="1029"/>
      <c r="I45" s="1029"/>
      <c r="J45" s="1029"/>
      <c r="K45" s="1029"/>
      <c r="L45" s="1029"/>
      <c r="M45" s="1029"/>
      <c r="N45" s="1029"/>
      <c r="O45" s="1029"/>
      <c r="P45" s="1029"/>
      <c r="Q45" s="1029"/>
      <c r="R45" s="1029"/>
      <c r="S45" s="1029"/>
      <c r="T45" s="1029"/>
      <c r="U45" s="218"/>
      <c r="V45" s="526" t="str">
        <f>IFERROR(IF(G9="特定加算なし","✓",""),"")</f>
        <v/>
      </c>
      <c r="W45" s="1012" t="s">
        <v>15</v>
      </c>
      <c r="X45" s="1013"/>
      <c r="Y45" s="1013"/>
      <c r="Z45" s="1014"/>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03" t="s">
        <v>2311</v>
      </c>
      <c r="C47" s="1103"/>
      <c r="D47" s="1103"/>
      <c r="E47" s="1103"/>
      <c r="F47" s="1103"/>
      <c r="G47" s="1103"/>
      <c r="H47" s="1103"/>
      <c r="I47" s="1103"/>
      <c r="J47" s="1103"/>
      <c r="K47" s="1103"/>
      <c r="L47" s="1103"/>
      <c r="M47" s="1103"/>
      <c r="N47" s="1103"/>
      <c r="O47" s="1103"/>
      <c r="P47" s="1103"/>
      <c r="Q47" s="1103"/>
      <c r="R47" s="1103"/>
      <c r="S47" s="1103"/>
      <c r="T47" s="1103"/>
      <c r="U47" s="1103"/>
      <c r="V47" s="1103"/>
      <c r="W47" s="1103"/>
      <c r="X47" s="1103"/>
      <c r="Y47" s="1103"/>
      <c r="Z47" s="1103"/>
      <c r="AA47" s="1103"/>
      <c r="AB47" s="1103"/>
      <c r="AC47" s="1103"/>
      <c r="AD47" s="1103"/>
      <c r="AE47" s="1103"/>
      <c r="AF47" s="1103"/>
      <c r="AG47" s="1103"/>
      <c r="AH47" s="1103"/>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4"/>
      <c r="C48" s="1145"/>
      <c r="D48" s="1145"/>
      <c r="E48" s="1145"/>
      <c r="F48" s="1146"/>
      <c r="G48" s="1164" t="str">
        <f>IF(F15=4,"R6.4～R6.5",IF(F15=5,"R6.5",""))</f>
        <v>R6.4～R6.5</v>
      </c>
      <c r="H48" s="1164"/>
      <c r="I48" s="1164"/>
      <c r="J48" s="1164"/>
      <c r="K48" s="1164"/>
      <c r="L48" s="1164"/>
      <c r="M48" s="1164"/>
      <c r="N48" s="1164"/>
      <c r="O48" s="1164"/>
      <c r="P48" s="1164"/>
      <c r="Q48" s="1164"/>
      <c r="R48" s="1164"/>
      <c r="S48" s="1164"/>
      <c r="T48" s="1164"/>
      <c r="U48" s="1164"/>
      <c r="V48" s="1164"/>
      <c r="W48" s="1164"/>
      <c r="X48" s="1164"/>
      <c r="Y48" s="1164"/>
      <c r="Z48" s="1164"/>
      <c r="AA48" s="998" t="s">
        <v>12</v>
      </c>
      <c r="AB48" s="999"/>
      <c r="AC48" s="1164" t="str">
        <f>IF(OR(F15=4,F15=5),"R6.6","R"&amp;D15&amp;"."&amp;F15)&amp;"～R"&amp;K15&amp;"."&amp;M15</f>
        <v>R6.6～R7.3</v>
      </c>
      <c r="AD48" s="1164"/>
      <c r="AE48" s="1164"/>
      <c r="AF48" s="1164"/>
      <c r="AG48" s="1164"/>
      <c r="AH48" s="1164"/>
      <c r="AS48" s="1007" t="str">
        <f>IFERROR(IF(AND(OR(AP58=1,AP58=2),OR(AP59=1,AP59=2),OR(AP60=1,AP60=2)),"処遇加算Ⅰ",IF(AND(OR(AP58=1,AP58=2),OR(AP59=1,AP59=2),OR(AP60=0,AP60=3)),"処遇加算Ⅱ",IF(OR(OR(AP58=1,AP58=2),OR(AP59=1,AP59=2)),"処遇加算Ⅲ",""))),"")</f>
        <v/>
      </c>
      <c r="AT48" s="1007"/>
      <c r="AU48" s="1007"/>
      <c r="AV48" s="1007"/>
      <c r="AW48" s="1007" t="str">
        <f>IFERROR(IF(AND(OR(AP61=1,AP61=2),AP62=1,AP63=1),"特定加算Ⅰ",IF(AND(OR(AP61=1,AP61=2),AP62=2,AP63=1),"特定加算Ⅱ",IF(OR(AP61=3,AP62=2,AP63=2),"特定加算なし",""))),"")</f>
        <v>特定加算なし</v>
      </c>
      <c r="AX48" s="1007"/>
      <c r="AY48" s="1007"/>
      <c r="AZ48" s="1007"/>
      <c r="BA48" s="1007" t="str">
        <f>IFERROR(IF(AP57=1,"ベア加算",IF(AP57=2,"ベア加算なし","")),"")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8" t="str">
        <f>IFERROR(IF(AND(OR(AH58=1,AH58=2),OR(AH59=1,AH59=2),OR(AH60=1,AH60=2)),"処遇加算Ⅰ",IF(AND(OR(AH58=1,AH58=2),OR(AH59=1,AH59=2),OR(AH60=0,AH60=3)),"処遇加算Ⅱ",IF(OR(OR(AH58=1,AH58=2),OR(AH59=1,AH59=2)),"処遇加算Ⅲ",""))),"")</f>
        <v/>
      </c>
      <c r="H49" s="1139"/>
      <c r="I49" s="1139"/>
      <c r="J49" s="1139"/>
      <c r="K49" s="1165"/>
      <c r="L49" s="1138" t="str">
        <f>IFERROR(IF(G9="","",IF(AND(OR(AH61=1,AH61=2),AH62=1,AH63=1),"特定加算Ⅰ",IF(AND(OR(AH61=1,AH61=2),AH62=2,AH63=1),"特定加算Ⅱ",IF(OR(AH61=3,AH62=2,AH63=2),"特定加算なし","")))),"")</f>
        <v/>
      </c>
      <c r="M49" s="1139"/>
      <c r="N49" s="1139"/>
      <c r="O49" s="1139"/>
      <c r="P49" s="1140"/>
      <c r="Q49" s="1141" t="str">
        <f>IFERROR(IF(OR(L9="ベア加算",AND(L9="ベア加算なし",AH57=1)),"ベア加算",IF(AH57=2,"ベア加算なし","")),"")</f>
        <v/>
      </c>
      <c r="R49" s="1139"/>
      <c r="S49" s="1139"/>
      <c r="T49" s="1139"/>
      <c r="U49" s="1140"/>
      <c r="V49" s="1142" t="s">
        <v>10</v>
      </c>
      <c r="W49" s="1143"/>
      <c r="X49" s="1143"/>
      <c r="Y49" s="1143"/>
      <c r="Z49" s="1143"/>
      <c r="AA49" s="1068"/>
      <c r="AB49" s="1068"/>
      <c r="AC49" s="1153" t="str">
        <f>IFERROR(VLOOKUP(BE48,【参考】数式用2!E6:F23,2,FALSE),"")</f>
        <v/>
      </c>
      <c r="AD49" s="1154"/>
      <c r="AE49" s="1154"/>
      <c r="AF49" s="1154"/>
      <c r="AG49" s="1154"/>
      <c r="AH49" s="1155"/>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6" t="str">
        <f>IFERROR(VLOOKUP(Y5,【参考】数式用!$A$5:$J$27,MATCH(G49,【参考】数式用!$B$4:$J$4,0)+1,0),"")</f>
        <v/>
      </c>
      <c r="H50" s="1157"/>
      <c r="I50" s="1157"/>
      <c r="J50" s="1157"/>
      <c r="K50" s="1158"/>
      <c r="L50" s="1156" t="str">
        <f>IFERROR(VLOOKUP(Y5,【参考】数式用!$A$5:$J$27,MATCH(L49,【参考】数式用!$B$4:$J$4,0)+1,0),"")</f>
        <v/>
      </c>
      <c r="M50" s="1157"/>
      <c r="N50" s="1157"/>
      <c r="O50" s="1157"/>
      <c r="P50" s="1159"/>
      <c r="Q50" s="1160" t="str">
        <f>IFERROR(VLOOKUP(Y5,【参考】数式用!$A$5:$J$27,MATCH(Q49,【参考】数式用!$B$4:$J$4,0)+1,0),"")</f>
        <v/>
      </c>
      <c r="R50" s="1157"/>
      <c r="S50" s="1157"/>
      <c r="T50" s="1157"/>
      <c r="U50" s="1159"/>
      <c r="V50" s="1111">
        <f>SUM(G50,L50,Q50)</f>
        <v>0</v>
      </c>
      <c r="W50" s="1112"/>
      <c r="X50" s="1112"/>
      <c r="Y50" s="1112"/>
      <c r="Z50" s="1112"/>
      <c r="AA50" s="1068"/>
      <c r="AB50" s="1068"/>
      <c r="AC50" s="1161" t="str">
        <f>IFERROR(VLOOKUP(Y5,【参考】数式用!$A$5:$AB$27,MATCH(AC49,【参考】数式用!$B$4:$AB$4,0)+1,FALSE),"")</f>
        <v/>
      </c>
      <c r="AD50" s="1162"/>
      <c r="AE50" s="1162"/>
      <c r="AF50" s="1162"/>
      <c r="AG50" s="1162"/>
      <c r="AH50" s="1163"/>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130" t="str">
        <f>IFERROR(ROUNDDOWN(ROUND(AM5*G50,0)*P5,0)*H53,"")</f>
        <v/>
      </c>
      <c r="H51" s="1130"/>
      <c r="I51" s="1130"/>
      <c r="J51" s="1130"/>
      <c r="K51" s="148" t="s">
        <v>2283</v>
      </c>
      <c r="L51" s="1129" t="str">
        <f>IFERROR(ROUNDDOWN(ROUND(AM5*L50,0)*P5,0)*H53,"")</f>
        <v/>
      </c>
      <c r="M51" s="1130"/>
      <c r="N51" s="1130"/>
      <c r="O51" s="1130"/>
      <c r="P51" s="148" t="s">
        <v>2283</v>
      </c>
      <c r="Q51" s="1129" t="str">
        <f>IFERROR(ROUNDDOWN(ROUND(AM5*Q50,0)*P5,0)*H53,"")</f>
        <v/>
      </c>
      <c r="R51" s="1130"/>
      <c r="S51" s="1130"/>
      <c r="T51" s="1130"/>
      <c r="U51" s="149" t="s">
        <v>2283</v>
      </c>
      <c r="V51" s="1136">
        <f>IFERROR(SUM(G51,L51,Q51),"")</f>
        <v>0</v>
      </c>
      <c r="W51" s="1137"/>
      <c r="X51" s="1137"/>
      <c r="Y51" s="1137"/>
      <c r="Z51" s="150" t="s">
        <v>2283</v>
      </c>
      <c r="AB51" s="151"/>
      <c r="AC51" s="1129" t="str">
        <f>IFERROR(ROUNDDOWN(ROUND(AM5*AC50,0)*P5,0)*AD53,"")</f>
        <v/>
      </c>
      <c r="AD51" s="1130"/>
      <c r="AE51" s="1130"/>
      <c r="AF51" s="1130"/>
      <c r="AG51" s="1130"/>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71" t="str">
        <f>IFERROR("("&amp;TEXT(G51/H53,"#,##0円")&amp;"/月)","")</f>
        <v/>
      </c>
      <c r="H52" s="1072"/>
      <c r="I52" s="1072"/>
      <c r="J52" s="1072"/>
      <c r="K52" s="1072"/>
      <c r="L52" s="1072" t="str">
        <f>IFERROR("("&amp;TEXT(L51/H53,"#,##0円")&amp;"/月)","")</f>
        <v/>
      </c>
      <c r="M52" s="1072"/>
      <c r="N52" s="1072"/>
      <c r="O52" s="1072"/>
      <c r="P52" s="1072"/>
      <c r="Q52" s="1072" t="str">
        <f>IFERROR("("&amp;TEXT(Q51/H53,"#,##0円")&amp;"/月)","")</f>
        <v/>
      </c>
      <c r="R52" s="1072"/>
      <c r="S52" s="1072"/>
      <c r="T52" s="1072"/>
      <c r="U52" s="1072"/>
      <c r="V52" s="1072" t="str">
        <f>IFERROR("("&amp;TEXT(V51/H53,"#,##0円")&amp;"/月)","")</f>
        <v>(0円/月)</v>
      </c>
      <c r="W52" s="1072"/>
      <c r="X52" s="1072"/>
      <c r="Y52" s="1072"/>
      <c r="Z52" s="1072"/>
      <c r="AB52" s="151"/>
      <c r="AC52" s="1131" t="str">
        <f>IFERROR("("&amp;TEXT(AC51/AD53,"#,##0円")&amp;"/月)","")</f>
        <v/>
      </c>
      <c r="AD52" s="1132"/>
      <c r="AE52" s="1132"/>
      <c r="AF52" s="1132"/>
      <c r="AG52" s="1132"/>
      <c r="AH52" s="1071"/>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6" t="s">
        <v>2404</v>
      </c>
      <c r="AT56" s="1016"/>
      <c r="AU56" s="1016"/>
      <c r="AV56" s="1016"/>
      <c r="AW56" s="1016" t="s">
        <v>2403</v>
      </c>
      <c r="AX56" s="1016"/>
      <c r="AY56" s="1016"/>
      <c r="AZ56" s="1016"/>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7"/>
      <c r="AX57" s="1017"/>
      <c r="AY57" s="1017"/>
      <c r="AZ57" s="1017"/>
      <c r="BD57" s="251"/>
      <c r="BF57" s="251"/>
      <c r="BG57" s="251"/>
      <c r="BH57" s="251"/>
      <c r="BI57" s="251"/>
      <c r="BJ57" s="251"/>
      <c r="BK57" s="251"/>
      <c r="BL57" s="251"/>
      <c r="BM57" s="251"/>
      <c r="BN57" s="251"/>
      <c r="BO57" s="251"/>
      <c r="BP57" s="251"/>
      <c r="BQ57" s="251"/>
      <c r="BR57" s="251"/>
      <c r="BS57" s="251"/>
      <c r="BT57" s="251"/>
      <c r="BV57" s="254"/>
    </row>
    <row r="58" spans="2:82" ht="15.95" customHeight="1">
      <c r="U58" s="1033" t="s">
        <v>2199</v>
      </c>
      <c r="V58" s="1033"/>
      <c r="W58" s="1033"/>
      <c r="X58" s="1033"/>
      <c r="Y58" s="1033"/>
      <c r="Z58" s="527" t="str">
        <f>IF(AND(B9&lt;&gt;"処遇加算なし",F15=4),IF(V24="✓",1,IF(V25="✓",2,IF(V26="✓",3,""))),"")</f>
        <v/>
      </c>
      <c r="AA58" s="245"/>
      <c r="AB58" s="249"/>
      <c r="AC58" s="1033" t="s">
        <v>2199</v>
      </c>
      <c r="AD58" s="1033"/>
      <c r="AE58" s="1033"/>
      <c r="AF58" s="1033"/>
      <c r="AG58" s="1033"/>
      <c r="AH58" s="170">
        <f>IF(AND(F15&lt;&gt;4,F15&lt;&gt;5),0,IF(AU8="○",1,3))</f>
        <v>3</v>
      </c>
      <c r="AI58" s="253"/>
      <c r="AJ58" s="249"/>
      <c r="AK58" s="1033" t="s">
        <v>2199</v>
      </c>
      <c r="AL58" s="1033"/>
      <c r="AM58" s="1033"/>
      <c r="AN58" s="1033"/>
      <c r="AO58" s="1033"/>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33" t="s">
        <v>2200</v>
      </c>
      <c r="V59" s="1033"/>
      <c r="W59" s="1033"/>
      <c r="X59" s="1033"/>
      <c r="Y59" s="1033"/>
      <c r="Z59" s="527" t="str">
        <f>IF(AND(B9&lt;&gt;"処遇加算なし",F15=4),IF(V28="✓",1,IF(V29="✓",2,IF(V30="✓",3,""))),"")</f>
        <v/>
      </c>
      <c r="AA59" s="245"/>
      <c r="AB59" s="249"/>
      <c r="AC59" s="1033" t="s">
        <v>2200</v>
      </c>
      <c r="AD59" s="1033"/>
      <c r="AE59" s="1033"/>
      <c r="AF59" s="1033"/>
      <c r="AG59" s="1033"/>
      <c r="AH59" s="170">
        <f>IF(AND(F15&lt;&gt;4,F15&lt;&gt;5),0,IF(AV8="○",1,3))</f>
        <v>3</v>
      </c>
      <c r="AI59" s="253"/>
      <c r="AJ59" s="249"/>
      <c r="AK59" s="1033" t="s">
        <v>2200</v>
      </c>
      <c r="AL59" s="1033"/>
      <c r="AM59" s="1033"/>
      <c r="AN59" s="1033"/>
      <c r="AO59" s="1033"/>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33" t="s">
        <v>2201</v>
      </c>
      <c r="V60" s="1033"/>
      <c r="W60" s="1033"/>
      <c r="X60" s="1033"/>
      <c r="Y60" s="1033"/>
      <c r="Z60" s="527" t="str">
        <f>IF(AND(B9&lt;&gt;"処遇加算なし",F15=4),IF(V32="✓",1,IF(V33="✓",2,"")),"")</f>
        <v/>
      </c>
      <c r="AA60" s="245"/>
      <c r="AB60" s="249"/>
      <c r="AC60" s="1033" t="s">
        <v>2201</v>
      </c>
      <c r="AD60" s="1033"/>
      <c r="AE60" s="1033"/>
      <c r="AF60" s="1033"/>
      <c r="AG60" s="1033"/>
      <c r="AH60" s="170">
        <f>IF(AND(F15&lt;&gt;4,F15&lt;&gt;5),0,IF(AW8="○",1,3))</f>
        <v>3</v>
      </c>
      <c r="AI60" s="253"/>
      <c r="AJ60" s="249"/>
      <c r="AK60" s="1033" t="s">
        <v>2201</v>
      </c>
      <c r="AL60" s="1033"/>
      <c r="AM60" s="1033"/>
      <c r="AN60" s="1033"/>
      <c r="AO60" s="1033"/>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33" t="s">
        <v>2202</v>
      </c>
      <c r="V61" s="1033"/>
      <c r="W61" s="1033"/>
      <c r="X61" s="1033"/>
      <c r="Y61" s="1033"/>
      <c r="Z61" s="527" t="str">
        <f>IF(AND(B9&lt;&gt;"処遇加算なし",F15=4),IF(V36="✓",1,IF(V37="✓",2,"")),"")</f>
        <v/>
      </c>
      <c r="AA61" s="245"/>
      <c r="AB61" s="249"/>
      <c r="AC61" s="1033" t="s">
        <v>2202</v>
      </c>
      <c r="AD61" s="1033"/>
      <c r="AE61" s="1033"/>
      <c r="AF61" s="1033"/>
      <c r="AG61" s="1033"/>
      <c r="AH61" s="170">
        <f>IF(AND(F15&lt;&gt;4,F15&lt;&gt;5),0,IF(AX8="○",1,2))</f>
        <v>2</v>
      </c>
      <c r="AI61" s="253"/>
      <c r="AJ61" s="249"/>
      <c r="AK61" s="1033" t="s">
        <v>2202</v>
      </c>
      <c r="AL61" s="1033"/>
      <c r="AM61" s="1033"/>
      <c r="AN61" s="1033"/>
      <c r="AO61" s="1033"/>
      <c r="AP61" s="170">
        <f>IF(AX8="○",1,2)</f>
        <v>2</v>
      </c>
      <c r="AQ61" s="245"/>
      <c r="AR61" s="245"/>
      <c r="AS61" s="1005" t="str">
        <f>IF(OR(AND(Z61=1,AH61=2),AND(Z61=1,AP61=2)),"○","")</f>
        <v/>
      </c>
      <c r="AT61" s="1005"/>
      <c r="AU61" s="1005"/>
      <c r="AV61" s="1005"/>
      <c r="AW61" s="1018" t="str">
        <f>IF(OR((AD61-AL61)&lt;0,(AD61-AT61)&lt;0),"!","")</f>
        <v/>
      </c>
      <c r="AX61" s="1018"/>
      <c r="AY61" s="1018"/>
      <c r="AZ61" s="1018"/>
      <c r="BD61" s="251"/>
      <c r="BF61" s="251"/>
      <c r="BG61" s="251"/>
      <c r="BH61" s="251"/>
      <c r="BI61" s="251"/>
      <c r="BJ61" s="251"/>
      <c r="BK61" s="251"/>
      <c r="BL61" s="251"/>
      <c r="BM61" s="251"/>
      <c r="BN61" s="251"/>
      <c r="BO61" s="251"/>
      <c r="BP61" s="251"/>
      <c r="BQ61" s="251"/>
      <c r="BR61" s="251"/>
      <c r="BS61" s="251"/>
      <c r="BT61" s="251"/>
      <c r="BV61" s="254"/>
    </row>
    <row r="62" spans="2:82" ht="15.95" customHeight="1">
      <c r="U62" s="1033" t="s">
        <v>2203</v>
      </c>
      <c r="V62" s="1033"/>
      <c r="W62" s="1033"/>
      <c r="X62" s="1033"/>
      <c r="Y62" s="1033"/>
      <c r="Z62" s="527" t="str">
        <f>IF(AND(B9&lt;&gt;"処遇加算なし",F15=4),IF(V40="✓",1,IF(V41="✓",2,"")),"")</f>
        <v/>
      </c>
      <c r="AA62" s="245"/>
      <c r="AB62" s="249"/>
      <c r="AC62" s="1033" t="s">
        <v>2203</v>
      </c>
      <c r="AD62" s="1033"/>
      <c r="AE62" s="1033"/>
      <c r="AF62" s="1033"/>
      <c r="AG62" s="1033"/>
      <c r="AH62" s="170">
        <f>IF(AND(F15&lt;&gt;4,F15&lt;&gt;5),0,IF(AY8="○",1,2))</f>
        <v>2</v>
      </c>
      <c r="AI62" s="253"/>
      <c r="AJ62" s="249"/>
      <c r="AK62" s="1033" t="s">
        <v>2203</v>
      </c>
      <c r="AL62" s="1033"/>
      <c r="AM62" s="1033"/>
      <c r="AN62" s="1033"/>
      <c r="AO62" s="1033"/>
      <c r="AP62" s="170">
        <f>IF(AY8="○",1,2)</f>
        <v>2</v>
      </c>
      <c r="AQ62" s="245"/>
      <c r="AR62" s="245"/>
      <c r="AS62" s="1005" t="str">
        <f>IF(OR(AND(Z62=1,AH62=2),AND(Z62=1,AP62=2)),"○","")</f>
        <v/>
      </c>
      <c r="AT62" s="1005"/>
      <c r="AU62" s="1005"/>
      <c r="AV62" s="1005"/>
      <c r="AW62" s="1018" t="str">
        <f>IF(OR((AD62-AL62)&lt;0,(AD62-AT62)&lt;0),"!","")</f>
        <v/>
      </c>
      <c r="AX62" s="1018"/>
      <c r="AY62" s="1018"/>
      <c r="AZ62" s="1018"/>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8" t="str">
        <f>IF(OR((AD63-AL63)&lt;0,(AD63-AT63)&lt;0),"!","")</f>
        <v/>
      </c>
      <c r="AX63" s="1018"/>
      <c r="AY63" s="1018"/>
      <c r="AZ63" s="1018"/>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JzEZvH05uaUma/bUXQsGQUjbwAHnHHejIeGOpT0WeoEexP5/VDGl45AoeKZN+qJ8QDSYpbp2ncv1GFYrW95D3w==" saltValue="cCeP2dwjjro6XAvtD8qptA=="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YWI0149</dc:creator>
  <cp:lastModifiedBy>YWI0149</cp:lastModifiedBy>
  <cp:lastPrinted>2024-03-11T13:42:51Z</cp:lastPrinted>
  <dcterms:created xsi:type="dcterms:W3CDTF">2015-06-05T18:19:34Z</dcterms:created>
  <dcterms:modified xsi:type="dcterms:W3CDTF">2024-03-19T02:00:36Z</dcterms:modified>
</cp:coreProperties>
</file>