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1407\Desktop\"/>
    </mc:Choice>
  </mc:AlternateContent>
  <xr:revisionPtr revIDLastSave="0" documentId="13_ncr:1_{1E4FA7FC-ED4C-41E1-8E04-CD48CF58FD2D}" xr6:coauthVersionLast="47" xr6:coauthVersionMax="47" xr10:uidLastSave="{00000000-0000-0000-0000-000000000000}"/>
  <bookViews>
    <workbookView xWindow="8520" yWindow="1410" windowWidth="15270" windowHeight="13035" tabRatio="8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C35" i="10"/>
  <c r="CO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BE34" i="10"/>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<sst xmlns="http://schemas.openxmlformats.org/spreadsheetml/2006/main" count="1075" uniqueCount="571">
  <si>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</si>
  <si>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</si>
  <si>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</si>
  <si>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</si>
  <si>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</si>
  <si>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</si>
  <si>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</si>
  <si>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</si>
  <si>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</si>
  <si>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</si>
  <si>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</si>
  <si>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</si>
  <si>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</si>
  <si>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</si>
  <si>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</si>
  <si>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</si>
  <si>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</si>
  <si>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</si>
  <si>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</si>
  <si>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</si>
  <si>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</si>
  <si>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</si>
  <si>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</si>
  <si>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</si>
  <si>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</si>
  <si>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</si>
  <si>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</si>
  <si>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</si>
  <si>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</si>
  <si>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</si>
  <si>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</si>
  <si>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</si>
  <si>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</si>
  <si>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</si>
  <si>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</si>
  <si>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</si>
  <si>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</si>
  <si>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</si>
  <si>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</si>
  <si>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</si>
  <si>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</si>
  <si>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</si>
  <si>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</si>
  <si>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</si>
  <si>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</si>
  <si>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</si>
  <si>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</si>
  <si>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</si>
  <si>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</si>
  <si>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</si>
  <si>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</si>
  <si>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</si>
  <si>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</si>
  <si>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</si>
  <si>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</si>
  <si>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</si>
  <si>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</si>
  <si>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</si>
  <si>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</si>
  <si>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</si>
  <si>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</si>
  <si>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</si>
  <si>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</si>
  <si>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</si>
  <si>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</si>
  <si>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</si>
  <si>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</si>
  <si>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</si>
  <si>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</si>
  <si>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</si>
  <si>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</si>
  <si>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</si>
  <si>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</si>
  <si>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</si>
  <si>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</si>
  <si>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</si>
  <si>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</si>
  <si>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</si>
  <si>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</si>
  <si>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</si>
  <si>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</si>
  <si>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</si>
  <si>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</si>
  <si>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</si>
  <si>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</si>
  <si>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</si>
  <si>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</si>
  <si>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</si>
  <si>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</si>
  <si>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</si>
  <si>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</si>
  <si>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</si>
  <si>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</si>
  <si>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</si>
  <si>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</si>
  <si>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</si>
  <si>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</si>
  <si>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</si>
  <si>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</si>
  <si>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</si>
  <si>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</si>
  <si>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</si>
  <si>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</si>
  <si>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</si>
  <si>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</si>
  <si>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</si>
  <si>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</si>
  <si>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</si>
  <si>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</si>
  <si>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</si>
  <si>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</si>
  <si>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</si>
  <si>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</si>
  <si>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</si>
  <si>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</si>
  <si>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</si>
  <si>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</si>
  <si>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</si>
  <si>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</si>
  <si>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</si>
  <si>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</si>
  <si>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</si>
  <si>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</si>
  <si>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</si>
  <si>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</si>
  <si>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</si>
  <si>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</si>
  <si>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</si>
  <si>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</si>
  <si>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</si>
  <si>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</si>
  <si>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</si>
  <si>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</si>
  <si>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</si>
  <si>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</si>
  <si>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</si>
  <si>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</si>
  <si>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</si>
  <si>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</si>
  <si>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</si>
  <si>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</si>
  <si>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</si>
  <si>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</si>
  <si>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</si>
  <si>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</si>
  <si>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</si>
  <si>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</si>
  <si>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</si>
  <si>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</si>
  <si>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</si>
  <si>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</si>
  <si>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</si>
  <si>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</si>
  <si>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</si>
  <si>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</si>
  <si>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</si>
  <si>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</si>
  <si>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</si>
  <si>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</si>
  <si>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</si>
  <si>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</si>
  <si>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</si>
  <si>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</si>
  <si>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</si>
  <si>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</si>
  <si>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</si>
  <si>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</si>
  <si>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</si>
  <si>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</si>
  <si>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</si>
  <si>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</si>
  <si>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</si>
  <si>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</si>
  <si>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</si>
  <si>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</si>
  <si>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</si>
  <si>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</si>
  <si>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</si>
  <si>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</si>
  <si>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</si>
  <si>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</si>
  <si>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</si>
  <si>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</si>
  <si>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</si>
  <si>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</si>
  <si>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</si>
  <si>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</si>
  <si>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</si>
  <si>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</si>
  <si>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</si>
  <si>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</si>
  <si>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</si>
  <si>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</si>
  <si>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</si>
  <si>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</si>
  <si>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</si>
  <si>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</si>
  <si>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</si>
  <si>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</si>
  <si>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</si>
  <si>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</si>
  <si>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</si>
  <si>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</si>
  <si>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愛媛県八幡浜市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</si>
  <si>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</si>
  <si>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</si>
  <si>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</si>
  <si>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</si>
  <si>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</si>
  <si>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</si>
  <si>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</si>
  <si>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</si>
  <si>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</si>
  <si>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</si>
  <si>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</si>
  <si>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</si>
  <si>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</si>
  <si>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</si>
  <si>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</si>
  <si>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</si>
  <si>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</si>
  <si>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</si>
  <si>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</si>
  <si>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</si>
  <si>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</si>
  <si>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</si>
  <si>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</si>
  <si>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</si>
  <si>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</si>
  <si>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</si>
  <si>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</si>
  <si>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</si>
  <si>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</si>
  <si>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</si>
  <si>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</si>
  <si>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</si>
  <si>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</si>
  <si>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</si>
  <si>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</si>
  <si>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</si>
  <si>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</si>
  <si>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</si>
  <si>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</si>
  <si>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</si>
  <si>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</si>
  <si>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</si>
  <si>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</si>
  <si>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</si>
  <si>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</si>
  <si>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</si>
  <si>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</si>
  <si>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</si>
  <si>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</si>
  <si>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</si>
  <si>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</si>
  <si>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</si>
  <si>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</si>
  <si>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</si>
  <si>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</si>
  <si>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</si>
  <si>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</si>
  <si>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</si>
  <si>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</si>
  <si>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</si>
  <si>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</si>
  <si>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</si>
  <si>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</si>
  <si>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</si>
  <si>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</si>
  <si>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</si>
  <si>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</si>
  <si>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</si>
  <si>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</si>
  <si>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</si>
  <si>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</si>
  <si>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</si>
  <si>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</si>
  <si>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</si>
  <si>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</si>
  <si>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</si>
  <si>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</si>
  <si>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</si>
  <si>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</si>
  <si>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</si>
  <si>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</si>
  <si>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</si>
  <si>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</si>
  <si>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</si>
  <si>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</si>
  <si>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</si>
  <si>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</si>
  <si>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</si>
  <si>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</si>
  <si>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</si>
  <si>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</si>
  <si>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</si>
  <si>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</si>
  <si>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</si>
  <si>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</si>
  <si>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</si>
  <si>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</si>
  <si>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</si>
  <si>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</si>
  <si>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</si>
  <si>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</si>
  <si>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</si>
  <si>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</si>
  <si>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</si>
  <si>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</si>
  <si>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</si>
  <si>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</si>
  <si>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</si>
  <si>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</si>
  <si>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</si>
  <si>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</si>
  <si>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</si>
  <si>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</si>
  <si>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</si>
  <si>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</si>
  <si>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</si>
  <si>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</si>
  <si>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</si>
  <si>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</si>
  <si>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</si>
  <si>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</si>
  <si>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</si>
  <si>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</si>
  <si>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</si>
  <si>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</si>
  <si>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</si>
  <si>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</si>
  <si>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</si>
  <si>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</si>
  <si>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</si>
  <si>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</si>
  <si>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</si>
  <si>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</si>
  <si>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</si>
  <si>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</si>
  <si>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</si>
  <si>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</si>
  <si>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</si>
  <si>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</si>
  <si>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</si>
  <si>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</si>
  <si>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</si>
  <si>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</si>
  <si>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</si>
  <si>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</si>
  <si>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</si>
  <si>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</si>
  <si>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</si>
  <si>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</si>
  <si>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</si>
  <si>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愛媛県八幡浜市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</si>
  <si>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</si>
  <si>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</si>
  <si>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</si>
  <si>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</si>
  <si>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</si>
  <si>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</si>
  <si>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</si>
  <si>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</si>
  <si>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</si>
  <si>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</si>
  <si>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</si>
  <si>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</si>
  <si>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</si>
  <si>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</si>
  <si>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</si>
  <si>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</si>
  <si>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</si>
  <si>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</si>
  <si>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</si>
  <si>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</si>
  <si>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</si>
  <si>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</si>
  <si>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</si>
  <si>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</si>
  <si>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</si>
  <si>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</si>
  <si>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</si>
  <si>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</si>
  <si>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</si>
  <si>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</si>
  <si>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</si>
  <si>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</si>
  <si>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</si>
  <si>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</si>
  <si>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</si>
  <si>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</si>
  <si>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</si>
  <si>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</si>
  <si>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</si>
  <si>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</si>
  <si>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簡易水道事業会計</t>
    <phoneticPr fontId="5"/>
  </si>
  <si>
    <t>市立八幡浜総合病院事業会計</t>
    <phoneticPr fontId="5"/>
  </si>
  <si>
    <t>下水道事業会計</t>
    <phoneticPr fontId="5"/>
  </si>
  <si>
    <t>港湾整備事業特別会計</t>
    <phoneticPr fontId="5"/>
  </si>
  <si>
    <t>法非適用企業</t>
    <phoneticPr fontId="5"/>
  </si>
  <si>
    <t>水産物地方卸売市場事業特別会計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</si>
  <si>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</si>
  <si>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</si>
  <si>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</si>
  <si>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</si>
  <si>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</si>
  <si>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</si>
  <si>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</si>
  <si>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</si>
  <si>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</si>
  <si>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</si>
  <si>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</si>
  <si>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</si>
  <si>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</si>
  <si>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</si>
  <si>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</si>
  <si>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</si>
  <si>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</si>
  <si>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</si>
  <si>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</si>
  <si>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</si>
  <si>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</si>
  <si>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</si>
  <si>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</si>
  <si>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</si>
  <si>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</si>
  <si>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</si>
  <si>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</si>
  <si>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</si>
  <si>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</si>
  <si>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</si>
  <si>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</si>
  <si>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</si>
  <si>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</si>
  <si>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</si>
  <si>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</si>
  <si>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</si>
  <si>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</si>
  <si>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</si>
  <si>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</si>
  <si>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</si>
  <si>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</si>
  <si>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</si>
  <si>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</si>
  <si>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</si>
  <si>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</si>
  <si>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</si>
  <si>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</si>
  <si>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</si>
  <si>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</si>
  <si>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</si>
  <si>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</si>
  <si>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</si>
  <si>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</si>
  <si>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</si>
  <si>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</si>
  <si>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</si>
  <si>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</si>
  <si>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</si>
  <si>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</si>
  <si>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</si>
  <si>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</si>
  <si>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</si>
  <si>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</si>
  <si>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</si>
  <si>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</si>
  <si>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</si>
  <si>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</si>
  <si>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</si>
  <si>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</si>
  <si>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</si>
  <si>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</si>
  <si>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</si>
  <si>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</si>
  <si>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</si>
  <si>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</si>
  <si>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</si>
  <si>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</si>
  <si>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</si>
  <si>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</si>
  <si>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</si>
  <si>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</si>
  <si>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</si>
  <si>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</si>
  <si>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</si>
  <si>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</si>
  <si>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</si>
  <si>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</si>
  <si>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</si>
  <si>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</si>
  <si>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</si>
  <si>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</si>
  <si>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</si>
  <si>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</si>
  <si>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</si>
  <si>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</si>
  <si>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</si>
  <si>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</si>
  <si>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</si>
  <si>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</si>
  <si>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</si>
  <si>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</si>
  <si>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</si>
  <si>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</si>
  <si>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</si>
  <si>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</si>
  <si>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</si>
  <si>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</si>
  <si>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</si>
  <si>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</si>
  <si>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</si>
  <si>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</si>
  <si>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</si>
  <si>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</si>
  <si>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</si>
  <si>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</si>
  <si>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</si>
  <si>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</si>
  <si>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</si>
  <si>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</si>
  <si>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</si>
  <si>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</si>
  <si>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</si>
  <si>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</si>
  <si>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</si>
  <si>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</si>
  <si>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</si>
  <si>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</si>
  <si>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</si>
  <si>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</si>
  <si>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</si>
  <si>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</si>
  <si>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</si>
  <si>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</si>
  <si>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</si>
  <si>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</si>
  <si>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1.01</t>
  </si>
  <si>
    <t>▲ 2.46</t>
  </si>
  <si>
    <t>市立八幡浜総合病院事業会計</t>
  </si>
  <si>
    <t>水道事業会計</t>
  </si>
  <si>
    <t>下水道事業会計</t>
  </si>
  <si>
    <t>一般会計</t>
  </si>
  <si>
    <t>介護保険特別会計</t>
  </si>
  <si>
    <t>国民健康保険事業特別会計</t>
  </si>
  <si>
    <t>後期高齢者医療特別会計</t>
  </si>
  <si>
    <t>簡易水道事業会計</t>
  </si>
  <si>
    <t>その他会計（赤字）</t>
  </si>
  <si>
    <t>その他会計（黒字）</t>
  </si>
  <si>
    <t>R02</t>
    <phoneticPr fontId="5"/>
  </si>
  <si>
    <t>R03</t>
    <phoneticPr fontId="5"/>
  </si>
  <si>
    <t>R04</t>
    <phoneticPr fontId="5"/>
  </si>
  <si>
    <t>R05</t>
    <phoneticPr fontId="5"/>
  </si>
  <si>
    <t>R06</t>
    <phoneticPr fontId="5"/>
  </si>
  <si>
    <t>-</t>
    <phoneticPr fontId="2"/>
  </si>
  <si>
    <t>八幡浜地区施設事務組合（一般会計）</t>
    <rPh sb="12" eb="14">
      <t>イッパン</t>
    </rPh>
    <rPh sb="14" eb="16">
      <t>カイケイ</t>
    </rPh>
    <phoneticPr fontId="10"/>
  </si>
  <si>
    <t>八幡浜地区施設事務組合（消防事業特別会計）</t>
  </si>
  <si>
    <t>八幡浜地区施設事務組合（一次救急休日・夜間診療所事業特別会計）</t>
    <rPh sb="16" eb="18">
      <t>キュウジツ</t>
    </rPh>
    <phoneticPr fontId="10"/>
  </si>
  <si>
    <t>八幡浜地区施設事務組合（し尿処理事業特別会計）</t>
  </si>
  <si>
    <t>八幡浜地区施設事務組合（特別養護老人ホーム事業特別会計）</t>
  </si>
  <si>
    <t>八幡浜・大洲地区広域市町村圏組合（一般会計）</t>
  </si>
  <si>
    <t>八幡浜・大洲地区広域市町村圏組合（八幡浜・大洲地方拠点都市対策室特別会計）</t>
  </si>
  <si>
    <t>八幡浜・大洲地区広域市町村圏組合（運動公園特別会計）</t>
  </si>
  <si>
    <t>愛媛地方税滞納整理機構</t>
  </si>
  <si>
    <t>愛媛県後期高齢者医療広域連合（一般会計）</t>
    <rPh sb="15" eb="17">
      <t>イッパン</t>
    </rPh>
    <rPh sb="17" eb="19">
      <t>カイケイ</t>
    </rPh>
    <phoneticPr fontId="10"/>
  </si>
  <si>
    <t>愛媛県後期高齢者医療広域連合（後期高齢者医療特別会計）</t>
  </si>
  <si>
    <t>南予水道企業団</t>
  </si>
  <si>
    <t>地域振興基金</t>
    <phoneticPr fontId="5"/>
  </si>
  <si>
    <t>地域福祉基金</t>
    <phoneticPr fontId="5"/>
  </si>
  <si>
    <t>奨学基金</t>
    <phoneticPr fontId="5"/>
  </si>
  <si>
    <t>養護老人ホーム基金</t>
    <phoneticPr fontId="5"/>
  </si>
  <si>
    <t>ふるさと創生基金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</si>
</sst>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CC2-49D6-A79E-79178A044BE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112953</c:v>
                </c:pt>
                <c:pt idx="1">
                  <c:v>137286</c:v>
                </c:pt>
                <c:pt idx="2">
                  <c:v>81875</c:v>
                </c:pt>
                <c:pt idx="3">
                  <c:v>52106</c:v>
                </c:pt>
                <c:pt idx="4">
                  <c:v>89373</c:v>
                </c:pt>
              </c:numCache>
            </c:numRef>
          </c:val>
          <c:smooth val="0"/>
          <c:extLst>
            <c:ext xmlns:c16="http://schemas.microsoft.com/office/drawing/2014/chart" uri="{C3380CC4-5D6E-409C-BE32-E72D297353CC}">
              <c16:uniqueId val="{00000001-FCC2-49D6-A79E-79178A044BE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0.56999999999999995</c:v>
                </c:pt>
                <c:pt idx="1">
                  <c:v>9.58</c:v>
                </c:pt>
                <c:pt idx="2">
                  <c:v>6.88</c:v>
                </c:pt>
                <c:pt idx="3">
                  <c:v>8.5399999999999991</c:v>
                </c:pt>
                <c:pt idx="4">
                  <c:v>1.73</c:v>
                </c:pt>
              </c:numCache>
            </c:numRef>
          </c:val>
          <c:extLst>
            <c:ext xmlns:c16="http://schemas.microsoft.com/office/drawing/2014/chart" uri="{C3380CC4-5D6E-409C-BE32-E72D297353CC}">
              <c16:uniqueId val="{00000000-0C2E-46BE-9BE5-DA0885BCFF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26.23</c:v>
                </c:pt>
                <c:pt idx="1">
                  <c:v>25.32</c:v>
                </c:pt>
                <c:pt idx="2">
                  <c:v>30.92</c:v>
                </c:pt>
                <c:pt idx="3">
                  <c:v>34.090000000000003</c:v>
                </c:pt>
                <c:pt idx="4">
                  <c:v>38.07</c:v>
                </c:pt>
              </c:numCache>
            </c:numRef>
          </c:val>
          <c:extLst>
            <c:ext xmlns:c16="http://schemas.microsoft.com/office/drawing/2014/chart" uri="{C3380CC4-5D6E-409C-BE32-E72D297353CC}">
              <c16:uniqueId val="{00000001-0C2E-46BE-9BE5-DA0885BCFF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-1.01</c:v>
                </c:pt>
                <c:pt idx="1">
                  <c:v>9.31</c:v>
                </c:pt>
                <c:pt idx="2">
                  <c:v>1.99</c:v>
                </c:pt>
                <c:pt idx="3">
                  <c:v>5.18</c:v>
                </c:pt>
                <c:pt idx="4">
                  <c:v>-2.46</c:v>
                </c:pt>
              </c:numCache>
            </c:numRef>
          </c:val>
          <c:smooth val="0"/>
          <c:extLst>
            <c:ext xmlns:c16="http://schemas.microsoft.com/office/drawing/2014/chart" uri="{C3380CC4-5D6E-409C-BE32-E72D297353CC}">
              <c16:uniqueId val="{00000002-0C2E-46BE-9BE5-DA0885BCFF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0.01</c:v>
                </c:pt>
                <c:pt idx="8">
                  <c:v>#N/A</c:v>
                </c:pt>
                <c:pt idx="9">
                  <c:v>0.03</c:v>
                </c:pt>
              </c:numCache>
            </c:numRef>
          </c:val>
          <c:extLst>
            <c:ext xmlns:c16="http://schemas.microsoft.com/office/drawing/2014/chart" uri="{C3380CC4-5D6E-409C-BE32-E72D297353CC}">
              <c16:uniqueId val="{00000000-D097-4669-BE37-D5B52DCC36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97-4669-BE37-D5B52DCC361B}"/>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0.01</c:v>
                </c:pt>
                <c:pt idx="4">
                  <c:v>#N/A</c:v>
                </c:pt>
                <c:pt idx="5">
                  <c:v>0.02</c:v>
                </c:pt>
                <c:pt idx="6">
                  <c:v>#N/A</c:v>
                </c:pt>
                <c:pt idx="7">
                  <c:v>0.05</c:v>
                </c:pt>
                <c:pt idx="8">
                  <c:v>#N/A</c:v>
                </c:pt>
                <c:pt idx="9">
                  <c:v>0.08</c:v>
                </c:pt>
              </c:numCache>
            </c:numRef>
          </c:val>
          <c:extLst>
            <c:ext xmlns:c16="http://schemas.microsoft.com/office/drawing/2014/chart" uri="{C3380CC4-5D6E-409C-BE32-E72D297353CC}">
              <c16:uniqueId val="{00000002-D097-4669-BE37-D5B52DCC361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0.11</c:v>
                </c:pt>
                <c:pt idx="4">
                  <c:v>#N/A</c:v>
                </c:pt>
                <c:pt idx="5">
                  <c:v>0.14000000000000001</c:v>
                </c:pt>
                <c:pt idx="6">
                  <c:v>#N/A</c:v>
                </c:pt>
                <c:pt idx="7">
                  <c:v>0.15</c:v>
                </c:pt>
                <c:pt idx="8">
                  <c:v>#N/A</c:v>
                </c:pt>
                <c:pt idx="9">
                  <c:v>0.18</c:v>
                </c:pt>
              </c:numCache>
            </c:numRef>
          </c:val>
          <c:extLst>
            <c:ext xmlns:c16="http://schemas.microsoft.com/office/drawing/2014/chart" uri="{C3380CC4-5D6E-409C-BE32-E72D297353CC}">
              <c16:uniqueId val="{00000003-D097-4669-BE37-D5B52DCC361B}"/>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c:v>
                </c:pt>
                <c:pt idx="2">
                  <c:v>#N/A</c:v>
                </c:pt>
                <c:pt idx="3">
                  <c:v>0.99</c:v>
                </c:pt>
                <c:pt idx="4">
                  <c:v>#N/A</c:v>
                </c:pt>
                <c:pt idx="5">
                  <c:v>0.47</c:v>
                </c:pt>
                <c:pt idx="6">
                  <c:v>#N/A</c:v>
                </c:pt>
                <c:pt idx="7">
                  <c:v>0.23</c:v>
                </c:pt>
                <c:pt idx="8">
                  <c:v>#N/A</c:v>
                </c:pt>
                <c:pt idx="9">
                  <c:v>0.31</c:v>
                </c:pt>
              </c:numCache>
            </c:numRef>
          </c:val>
          <c:extLst>
            <c:ext xmlns:c16="http://schemas.microsoft.com/office/drawing/2014/chart" uri="{C3380CC4-5D6E-409C-BE32-E72D297353CC}">
              <c16:uniqueId val="{00000004-D097-4669-BE37-D5B52DCC361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0.62</c:v>
                </c:pt>
                <c:pt idx="2">
                  <c:v>#N/A</c:v>
                </c:pt>
                <c:pt idx="3">
                  <c:v>0.69</c:v>
                </c:pt>
                <c:pt idx="4">
                  <c:v>#N/A</c:v>
                </c:pt>
                <c:pt idx="5">
                  <c:v>0.81</c:v>
                </c:pt>
                <c:pt idx="6">
                  <c:v>#N/A</c:v>
                </c:pt>
                <c:pt idx="7">
                  <c:v>0.38</c:v>
                </c:pt>
                <c:pt idx="8">
                  <c:v>#N/A</c:v>
                </c:pt>
                <c:pt idx="9">
                  <c:v>0.38</c:v>
                </c:pt>
              </c:numCache>
            </c:numRef>
          </c:val>
          <c:extLst>
            <c:ext xmlns:c16="http://schemas.microsoft.com/office/drawing/2014/chart" uri="{C3380CC4-5D6E-409C-BE32-E72D297353CC}">
              <c16:uniqueId val="{00000005-D097-4669-BE37-D5B52DCC361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0.56999999999999995</c:v>
                </c:pt>
                <c:pt idx="2">
                  <c:v>#N/A</c:v>
                </c:pt>
                <c:pt idx="3">
                  <c:v>9.57</c:v>
                </c:pt>
                <c:pt idx="4">
                  <c:v>#N/A</c:v>
                </c:pt>
                <c:pt idx="5">
                  <c:v>6.88</c:v>
                </c:pt>
                <c:pt idx="6">
                  <c:v>#N/A</c:v>
                </c:pt>
                <c:pt idx="7">
                  <c:v>8.5299999999999994</c:v>
                </c:pt>
                <c:pt idx="8">
                  <c:v>#N/A</c:v>
                </c:pt>
                <c:pt idx="9">
                  <c:v>1.72</c:v>
                </c:pt>
              </c:numCache>
            </c:numRef>
          </c:val>
          <c:extLst>
            <c:ext xmlns:c16="http://schemas.microsoft.com/office/drawing/2014/chart" uri="{C3380CC4-5D6E-409C-BE32-E72D297353CC}">
              <c16:uniqueId val="{00000006-D097-4669-BE37-D5B52DCC361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c:v>
                </c:pt>
                <c:pt idx="2">
                  <c:v>#N/A</c:v>
                </c:pt>
                <c:pt idx="3">
                  <c:v>0.4</c:v>
                </c:pt>
                <c:pt idx="4">
                  <c:v>#N/A</c:v>
                </c:pt>
                <c:pt idx="5">
                  <c:v>1.56</c:v>
                </c:pt>
                <c:pt idx="6">
                  <c:v>#N/A</c:v>
                </c:pt>
                <c:pt idx="7">
                  <c:v>1.84</c:v>
                </c:pt>
                <c:pt idx="8">
                  <c:v>#N/A</c:v>
                </c:pt>
                <c:pt idx="9">
                  <c:v>1.95</c:v>
                </c:pt>
              </c:numCache>
            </c:numRef>
          </c:val>
          <c:extLst>
            <c:ext xmlns:c16="http://schemas.microsoft.com/office/drawing/2014/chart" uri="{C3380CC4-5D6E-409C-BE32-E72D297353CC}">
              <c16:uniqueId val="{00000007-D097-4669-BE37-D5B52DCC361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10.23</c:v>
                </c:pt>
                <c:pt idx="2">
                  <c:v>#N/A</c:v>
                </c:pt>
                <c:pt idx="3">
                  <c:v>10.55</c:v>
                </c:pt>
                <c:pt idx="4">
                  <c:v>#N/A</c:v>
                </c:pt>
                <c:pt idx="5">
                  <c:v>11.26</c:v>
                </c:pt>
                <c:pt idx="6">
                  <c:v>#N/A</c:v>
                </c:pt>
                <c:pt idx="7">
                  <c:v>11.69</c:v>
                </c:pt>
                <c:pt idx="8">
                  <c:v>#N/A</c:v>
                </c:pt>
                <c:pt idx="9">
                  <c:v>11.8</c:v>
                </c:pt>
              </c:numCache>
            </c:numRef>
          </c:val>
          <c:extLst>
            <c:ext xmlns:c16="http://schemas.microsoft.com/office/drawing/2014/chart" uri="{C3380CC4-5D6E-409C-BE32-E72D297353CC}">
              <c16:uniqueId val="{00000008-D097-4669-BE37-D5B52DCC361B}"/>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28.35</c:v>
                </c:pt>
                <c:pt idx="2">
                  <c:v>#N/A</c:v>
                </c:pt>
                <c:pt idx="3">
                  <c:v>33.450000000000003</c:v>
                </c:pt>
                <c:pt idx="4">
                  <c:v>#N/A</c:v>
                </c:pt>
                <c:pt idx="5">
                  <c:v>39.69</c:v>
                </c:pt>
                <c:pt idx="6">
                  <c:v>#N/A</c:v>
                </c:pt>
                <c:pt idx="7">
                  <c:v>37.450000000000003</c:v>
                </c:pt>
                <c:pt idx="8">
                  <c:v>#N/A</c:v>
                </c:pt>
                <c:pt idx="9">
                  <c:v>32.28</c:v>
                </c:pt>
              </c:numCache>
            </c:numRef>
          </c:val>
          <c:extLst>
            <c:ext xmlns:c16="http://schemas.microsoft.com/office/drawing/2014/chart" uri="{C3380CC4-5D6E-409C-BE32-E72D297353CC}">
              <c16:uniqueId val="{00000009-D097-4669-BE37-D5B52DCC36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2552</c:v>
                </c:pt>
                <c:pt idx="5">
                  <c:v>2618</c:v>
                </c:pt>
                <c:pt idx="8">
                  <c:v>2802</c:v>
                </c:pt>
                <c:pt idx="11">
                  <c:v>2731</c:v>
                </c:pt>
                <c:pt idx="14">
                  <c:v>2771</c:v>
                </c:pt>
              </c:numCache>
            </c:numRef>
          </c:val>
          <c:extLst>
            <c:ext xmlns:c16="http://schemas.microsoft.com/office/drawing/2014/chart" uri="{C3380CC4-5D6E-409C-BE32-E72D297353CC}">
              <c16:uniqueId val="{00000000-1D4D-4134-9264-DAE5AEB756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4D-4134-9264-DAE5AEB756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39</c:v>
                </c:pt>
                <c:pt idx="3">
                  <c:v>37</c:v>
                </c:pt>
                <c:pt idx="6">
                  <c:v>34</c:v>
                </c:pt>
                <c:pt idx="9">
                  <c:v>24</c:v>
                </c:pt>
                <c:pt idx="12">
                  <c:v>15</c:v>
                </c:pt>
              </c:numCache>
            </c:numRef>
          </c:val>
          <c:extLst>
            <c:ext xmlns:c16="http://schemas.microsoft.com/office/drawing/2014/chart" uri="{C3380CC4-5D6E-409C-BE32-E72D297353CC}">
              <c16:uniqueId val="{00000002-1D4D-4134-9264-DAE5AEB756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26</c:v>
                </c:pt>
                <c:pt idx="6">
                  <c:v>44</c:v>
                </c:pt>
                <c:pt idx="9">
                  <c:v>44</c:v>
                </c:pt>
                <c:pt idx="12">
                  <c:v>44</c:v>
                </c:pt>
              </c:numCache>
            </c:numRef>
          </c:val>
          <c:extLst>
            <c:ext xmlns:c16="http://schemas.microsoft.com/office/drawing/2014/chart" uri="{C3380CC4-5D6E-409C-BE32-E72D297353CC}">
              <c16:uniqueId val="{00000003-1D4D-4134-9264-DAE5AEB756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1104</c:v>
                </c:pt>
                <c:pt idx="3">
                  <c:v>1138</c:v>
                </c:pt>
                <c:pt idx="6">
                  <c:v>1126</c:v>
                </c:pt>
                <c:pt idx="9">
                  <c:v>1102</c:v>
                </c:pt>
                <c:pt idx="12">
                  <c:v>1133</c:v>
                </c:pt>
              </c:numCache>
            </c:numRef>
          </c:val>
          <c:extLst>
            <c:ext xmlns:c16="http://schemas.microsoft.com/office/drawing/2014/chart" uri="{C3380CC4-5D6E-409C-BE32-E72D297353CC}">
              <c16:uniqueId val="{00000004-1D4D-4134-9264-DAE5AEB756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4D-4134-9264-DAE5AEB756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4D-4134-9264-DAE5AEB756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2261</c:v>
                </c:pt>
                <c:pt idx="3">
                  <c:v>2333</c:v>
                </c:pt>
                <c:pt idx="6">
                  <c:v>2490</c:v>
                </c:pt>
                <c:pt idx="9">
                  <c:v>2596</c:v>
                </c:pt>
                <c:pt idx="12">
                  <c:v>2583</c:v>
                </c:pt>
              </c:numCache>
            </c:numRef>
          </c:val>
          <c:extLst>
            <c:ext xmlns:c16="http://schemas.microsoft.com/office/drawing/2014/chart" uri="{C3380CC4-5D6E-409C-BE32-E72D297353CC}">
              <c16:uniqueId val="{00000007-1D4D-4134-9264-DAE5AEB756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855</c:v>
                </c:pt>
                <c:pt idx="2">
                  <c:v>#N/A</c:v>
                </c:pt>
                <c:pt idx="3">
                  <c:v>#N/A</c:v>
                </c:pt>
                <c:pt idx="4">
                  <c:v>916</c:v>
                </c:pt>
                <c:pt idx="5">
                  <c:v>#N/A</c:v>
                </c:pt>
                <c:pt idx="6">
                  <c:v>#N/A</c:v>
                </c:pt>
                <c:pt idx="7">
                  <c:v>892</c:v>
                </c:pt>
                <c:pt idx="8">
                  <c:v>#N/A</c:v>
                </c:pt>
                <c:pt idx="9">
                  <c:v>#N/A</c:v>
                </c:pt>
                <c:pt idx="10">
                  <c:v>1035</c:v>
                </c:pt>
                <c:pt idx="11">
                  <c:v>#N/A</c:v>
                </c:pt>
                <c:pt idx="12">
                  <c:v>#N/A</c:v>
                </c:pt>
                <c:pt idx="13">
                  <c:v>1004</c:v>
                </c:pt>
                <c:pt idx="14">
                  <c:v>#N/A</c:v>
                </c:pt>
              </c:numCache>
            </c:numRef>
          </c:val>
          <c:smooth val="0"/>
          <c:extLst>
            <c:ext xmlns:c16="http://schemas.microsoft.com/office/drawing/2014/chart" uri="{C3380CC4-5D6E-409C-BE32-E72D297353CC}">
              <c16:uniqueId val="{00000008-1D4D-4134-9264-DAE5AEB756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26374</c:v>
                </c:pt>
                <c:pt idx="5">
                  <c:v>25529</c:v>
                </c:pt>
                <c:pt idx="8">
                  <c:v>25046</c:v>
                </c:pt>
                <c:pt idx="11">
                  <c:v>24205</c:v>
                </c:pt>
                <c:pt idx="14">
                  <c:v>23221</c:v>
                </c:pt>
              </c:numCache>
            </c:numRef>
          </c:val>
          <c:extLst>
            <c:ext xmlns:c16="http://schemas.microsoft.com/office/drawing/2014/chart" uri="{C3380CC4-5D6E-409C-BE32-E72D297353CC}">
              <c16:uniqueId val="{00000000-70F6-4A04-BB93-9DD1BB0E1A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784</c:v>
                </c:pt>
                <c:pt idx="5">
                  <c:v>903</c:v>
                </c:pt>
                <c:pt idx="8">
                  <c:v>912</c:v>
                </c:pt>
                <c:pt idx="11">
                  <c:v>961</c:v>
                </c:pt>
                <c:pt idx="14">
                  <c:v>1035</c:v>
                </c:pt>
              </c:numCache>
            </c:numRef>
          </c:val>
          <c:extLst>
            <c:ext xmlns:c16="http://schemas.microsoft.com/office/drawing/2014/chart" uri="{C3380CC4-5D6E-409C-BE32-E72D297353CC}">
              <c16:uniqueId val="{00000001-70F6-4A04-BB93-9DD1BB0E1A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5365</c:v>
                </c:pt>
                <c:pt idx="5">
                  <c:v>5554</c:v>
                </c:pt>
                <c:pt idx="8">
                  <c:v>6164</c:v>
                </c:pt>
                <c:pt idx="11">
                  <c:v>6495</c:v>
                </c:pt>
                <c:pt idx="14">
                  <c:v>6903</c:v>
                </c:pt>
              </c:numCache>
            </c:numRef>
          </c:val>
          <c:extLst>
            <c:ext xmlns:c16="http://schemas.microsoft.com/office/drawing/2014/chart" uri="{C3380CC4-5D6E-409C-BE32-E72D297353CC}">
              <c16:uniqueId val="{00000002-70F6-4A04-BB93-9DD1BB0E1A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F6-4A04-BB93-9DD1BB0E1A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F6-4A04-BB93-9DD1BB0E1A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21</c:v>
                </c:pt>
                <c:pt idx="3">
                  <c:v>18</c:v>
                </c:pt>
                <c:pt idx="6">
                  <c:v>10</c:v>
                </c:pt>
                <c:pt idx="9">
                  <c:v>0</c:v>
                </c:pt>
                <c:pt idx="12">
                  <c:v>0</c:v>
                </c:pt>
              </c:numCache>
            </c:numRef>
          </c:val>
          <c:extLst>
            <c:ext xmlns:c16="http://schemas.microsoft.com/office/drawing/2014/chart" uri="{C3380CC4-5D6E-409C-BE32-E72D297353CC}">
              <c16:uniqueId val="{00000005-70F6-4A04-BB93-9DD1BB0E1A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2280</c:v>
                </c:pt>
                <c:pt idx="3">
                  <c:v>2282</c:v>
                </c:pt>
                <c:pt idx="6">
                  <c:v>2328</c:v>
                </c:pt>
                <c:pt idx="9">
                  <c:v>2422</c:v>
                </c:pt>
                <c:pt idx="12">
                  <c:v>2534</c:v>
                </c:pt>
              </c:numCache>
            </c:numRef>
          </c:val>
          <c:extLst>
            <c:ext xmlns:c16="http://schemas.microsoft.com/office/drawing/2014/chart" uri="{C3380CC4-5D6E-409C-BE32-E72D297353CC}">
              <c16:uniqueId val="{00000006-70F6-4A04-BB93-9DD1BB0E1A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436</c:v>
                </c:pt>
                <c:pt idx="3">
                  <c:v>393</c:v>
                </c:pt>
                <c:pt idx="6">
                  <c:v>332</c:v>
                </c:pt>
                <c:pt idx="9">
                  <c:v>355</c:v>
                </c:pt>
                <c:pt idx="12">
                  <c:v>311</c:v>
                </c:pt>
              </c:numCache>
            </c:numRef>
          </c:val>
          <c:extLst>
            <c:ext xmlns:c16="http://schemas.microsoft.com/office/drawing/2014/chart" uri="{C3380CC4-5D6E-409C-BE32-E72D297353CC}">
              <c16:uniqueId val="{00000007-70F6-4A04-BB93-9DD1BB0E1A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11455</c:v>
                </c:pt>
                <c:pt idx="3">
                  <c:v>10348</c:v>
                </c:pt>
                <c:pt idx="6">
                  <c:v>9722</c:v>
                </c:pt>
                <c:pt idx="9">
                  <c:v>9044</c:v>
                </c:pt>
                <c:pt idx="12">
                  <c:v>9414</c:v>
                </c:pt>
              </c:numCache>
            </c:numRef>
          </c:val>
          <c:extLst>
            <c:ext xmlns:c16="http://schemas.microsoft.com/office/drawing/2014/chart" uri="{C3380CC4-5D6E-409C-BE32-E72D297353CC}">
              <c16:uniqueId val="{00000008-70F6-4A04-BB93-9DD1BB0E1A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103</c:v>
                </c:pt>
                <c:pt idx="3">
                  <c:v>72</c:v>
                </c:pt>
                <c:pt idx="6">
                  <c:v>42</c:v>
                </c:pt>
                <c:pt idx="9">
                  <c:v>21</c:v>
                </c:pt>
                <c:pt idx="12">
                  <c:v>8</c:v>
                </c:pt>
              </c:numCache>
            </c:numRef>
          </c:val>
          <c:extLst>
            <c:ext xmlns:c16="http://schemas.microsoft.com/office/drawing/2014/chart" uri="{C3380CC4-5D6E-409C-BE32-E72D297353CC}">
              <c16:uniqueId val="{00000009-70F6-4A04-BB93-9DD1BB0E1A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24320</c:v>
                </c:pt>
                <c:pt idx="3">
                  <c:v>24898</c:v>
                </c:pt>
                <c:pt idx="6">
                  <c:v>24228</c:v>
                </c:pt>
                <c:pt idx="9">
                  <c:v>22928</c:v>
                </c:pt>
                <c:pt idx="12">
                  <c:v>22092</c:v>
                </c:pt>
              </c:numCache>
            </c:numRef>
          </c:val>
          <c:extLst>
            <c:ext xmlns:c16="http://schemas.microsoft.com/office/drawing/2014/chart" uri="{C3380CC4-5D6E-409C-BE32-E72D297353CC}">
              <c16:uniqueId val="{0000000A-70F6-4A04-BB93-9DD1BB0E1A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6091</c:v>
                </c:pt>
                <c:pt idx="2">
                  <c:v>#N/A</c:v>
                </c:pt>
                <c:pt idx="3">
                  <c:v>#N/A</c:v>
                </c:pt>
                <c:pt idx="4">
                  <c:v>6025</c:v>
                </c:pt>
                <c:pt idx="5">
                  <c:v>#N/A</c:v>
                </c:pt>
                <c:pt idx="6">
                  <c:v>#N/A</c:v>
                </c:pt>
                <c:pt idx="7">
                  <c:v>4538</c:v>
                </c:pt>
                <c:pt idx="8">
                  <c:v>#N/A</c:v>
                </c:pt>
                <c:pt idx="9">
                  <c:v>#N/A</c:v>
                </c:pt>
                <c:pt idx="10">
                  <c:v>3110</c:v>
                </c:pt>
                <c:pt idx="11">
                  <c:v>#N/A</c:v>
                </c:pt>
                <c:pt idx="12">
                  <c:v>#N/A</c:v>
                </c:pt>
                <c:pt idx="13">
                  <c:v>3201</c:v>
                </c:pt>
                <c:pt idx="14">
                  <c:v>#N/A</c:v>
                </c:pt>
              </c:numCache>
            </c:numRef>
          </c:val>
          <c:smooth val="0"/>
          <c:extLst>
            <c:ext xmlns:c16="http://schemas.microsoft.com/office/drawing/2014/chart" uri="{C3380CC4-5D6E-409C-BE32-E72D297353CC}">
              <c16:uniqueId val="{0000000B-70F6-4A04-BB93-9DD1BB0E1A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3633</c:v>
                </c:pt>
                <c:pt idx="1">
                  <c:v>4043</c:v>
                </c:pt>
                <c:pt idx="2">
                  <c:v>4555</c:v>
                </c:pt>
              </c:numCache>
            </c:numRef>
          </c:val>
          <c:extLst>
            <c:ext xmlns:c16="http://schemas.microsoft.com/office/drawing/2014/chart" uri="{C3380CC4-5D6E-409C-BE32-E72D297353CC}">
              <c16:uniqueId val="{00000000-20DA-42B4-819C-BBA8B4F7E2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913</c:v>
                </c:pt>
                <c:pt idx="1">
                  <c:v>958</c:v>
                </c:pt>
                <c:pt idx="2">
                  <c:v>925</c:v>
                </c:pt>
              </c:numCache>
            </c:numRef>
          </c:val>
          <c:extLst>
            <c:ext xmlns:c16="http://schemas.microsoft.com/office/drawing/2014/chart" uri="{C3380CC4-5D6E-409C-BE32-E72D297353CC}">
              <c16:uniqueId val="{00000001-20DA-42B4-819C-BBA8B4F7E2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1892</c:v>
                </c:pt>
                <c:pt idx="1">
                  <c:v>1855</c:v>
                </c:pt>
                <c:pt idx="2">
                  <c:v>1739</c:v>
                </c:pt>
              </c:numCache>
            </c:numRef>
          </c:val>
          <c:extLst>
            <c:ext xmlns:c16="http://schemas.microsoft.com/office/drawing/2014/chart" uri="{C3380CC4-5D6E-409C-BE32-E72D297353CC}">
              <c16:uniqueId val="{00000002-20DA-42B4-819C-BBA8B4F7E2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新火葬場建設事業や給食センター建設事業等の元利償還が終了したことにより元利償還金は若干減少したが、今後も八幡浜港フェリー埠頭再整備事業（令和元～３年度同意分）等の元金償還の開始により増加が見込まれ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公営企業債の元利償還金に対する繰入金は、市立病院改築事業に伴う企業債発行により平成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年度から増加傾向にある。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算入公債費等は、近年、過疎債等の算入率の高い地方債を優先発行しているため今後増加する見込みであり、分子の改善要因となるが、地方債発行額を元金償還額より抑える方針とし、比率の改善に努める。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公債費負担平準化の観点から、満期一括償還地方債を借入していないため該当なし。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一般会計等に係る地方債の現在高は、平成</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年度借入の臨時財政対策債（借入額</a:t>
          </a:r>
          <a:r>
            <a:rPr kumimoji="1" lang="en-US" altLang="ja-JP" sz="1300">
              <a:latin typeface="ＭＳ ゴシック" pitchFamily="49" charset="-128"/>
              <a:ea typeface="ＭＳ ゴシック" pitchFamily="49" charset="-128"/>
            </a:rPr>
            <a:t>686,400</a:t>
          </a:r>
          <a:r>
            <a:rPr kumimoji="1" lang="ja-JP" altLang="en-US" sz="1300">
              <a:latin typeface="ＭＳ ゴシック" pitchFamily="49" charset="-128"/>
              <a:ea typeface="ＭＳ ゴシック" pitchFamily="49" charset="-128"/>
            </a:rPr>
            <a:t>千円）や平成</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年度借入の合併特例事業債（同</a:t>
          </a:r>
          <a:r>
            <a:rPr kumimoji="1" lang="en-US" altLang="ja-JP" sz="1300">
              <a:latin typeface="ＭＳ ゴシック" pitchFamily="49" charset="-128"/>
              <a:ea typeface="ＭＳ ゴシック" pitchFamily="49" charset="-128"/>
            </a:rPr>
            <a:t>428,700</a:t>
          </a:r>
          <a:r>
            <a:rPr kumimoji="1" lang="ja-JP" altLang="en-US" sz="1300">
              <a:latin typeface="ＭＳ ゴシック" pitchFamily="49" charset="-128"/>
              <a:ea typeface="ＭＳ ゴシック" pitchFamily="49" charset="-128"/>
            </a:rPr>
            <a:t>千円）等の償還終了により若干減少したものの、引き続き高い水準で推移している。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公営企業債等繰入見込額は、令和元年度に借入をした公営企業債（港湾整備事業）の元金償還開始により、前年度を上回った。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充当可能基金である財政調整基金及び減債基金の積み増しを行い、比率の改善に努める。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基準財政需要額算入見込額が減少傾向にあるが、これは、臨時財政対策債の発行可能額の減少や、上記記載の起債償還終了等により公債費が減少していることが主な要因である。ただし、今後の起債の発行にあたっては、過疎債等の参入率の高い地方債を発行するように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愛媛県八幡浜市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を積み立てたことによる財政調整基金の増等によるものである。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当市は財政力が弱く、交付税等の動向に大きく左右されるため、今後も厳しい財政状況を見込んでいる。各種基金を有効活用し、将来の財政需要、経済情勢の変化に備え、財政の健全な運営を図る。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地域振興基金：当市における市民の一体感の醸成及び地域振興を図る。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地域福祉基金：本格的な高齢社会を迎え、地域における高齢者等の保健及び福祉の増進を図る。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百万円減少しているが、これは、市内３中学校の統合に伴い、受入れ生徒数が増えることとなる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統合先の中学校（旧・八代中学校）内に、武道場の新設並びにテニスコート及び駐輪場の拡張に係る工事請負費等に充</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当するために取り崩した等によるものである。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百万円減少しているが、これは、地域における高齢者等の保健及び福祉の増進を図るため、民間団体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・ボランティア団体に助成するために取り崩したことによるものである。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地域振興基金については、新市建設計画（計画自体は令和６年度が終了年度）に位置付けられた事業の推進を図る財源として活用し、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その他の特定目的基金についても、それぞれの目的に応じて適切な活用を図る。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月末時点の当市の人口は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人となり、合併以降初めて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を下回ることとなった。今後も人口減少が進むと予想されることから、市税や交付税の減少を見込む一方、災害等の予期せぬ事態に備えておく必要もあるため、将来を見据えた適正な水準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百万円減少しているが、これは、臨時財政対策債償還基金費として追加交付された普通交付税等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百万円を積み立てた一方で、市債の元利償還の財源に充てるため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市債の元利償還の財源として必要な基金であるため、繰上償還等が発生した場合を含め、同基金を活用し、財政の健全な運営を図るよう努める。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30,019
29,503
132.65
24,734,512
23,966,133
206,621
11,966,335
22,092,282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長引く景気低迷による個人・法人関係税の減収、地価の下落による固定資産税の減収などの理由により、類似団体平均を</a:t>
          </a:r>
          <a:r>
            <a:rPr kumimoji="1" lang="en-US" altLang="ja-JP" sz="1200">
              <a:latin typeface="ＭＳ Ｐゴシック" panose="020B0600070205080204" pitchFamily="50" charset="-128"/>
              <a:ea typeface="ＭＳ Ｐゴシック" panose="020B0600070205080204" pitchFamily="50" charset="-128"/>
            </a:rPr>
            <a:t>0.06</a:t>
          </a:r>
          <a:r>
            <a:rPr kumimoji="1" lang="ja-JP" altLang="en-US" sz="1200">
              <a:latin typeface="ＭＳ Ｐゴシック" panose="020B0600070205080204" pitchFamily="50" charset="-128"/>
              <a:ea typeface="ＭＳ Ｐゴシック" panose="020B0600070205080204" pitchFamily="50" charset="-128"/>
            </a:rPr>
            <a:t>下回る</a:t>
          </a:r>
          <a:r>
            <a:rPr kumimoji="1" lang="en-US" altLang="ja-JP" sz="1200">
              <a:latin typeface="ＭＳ Ｐゴシック" panose="020B0600070205080204" pitchFamily="50" charset="-128"/>
              <a:ea typeface="ＭＳ Ｐゴシック" panose="020B0600070205080204" pitchFamily="50" charset="-128"/>
            </a:rPr>
            <a:t>0.32</a:t>
          </a:r>
          <a:r>
            <a:rPr kumimoji="1" lang="ja-JP" altLang="en-US" sz="1200">
              <a:latin typeface="ＭＳ Ｐゴシック" panose="020B0600070205080204" pitchFamily="50" charset="-128"/>
              <a:ea typeface="ＭＳ Ｐゴシック" panose="020B0600070205080204" pitchFamily="50" charset="-128"/>
            </a:rPr>
            <a:t>となっている。退職者不補充など定員の適正管理による人件費の抑制、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200">
              <a:latin typeface="ＭＳ Ｐゴシック" panose="020B0600070205080204" pitchFamily="50" charset="-128"/>
              <a:ea typeface="ＭＳ Ｐゴシック" panose="020B0600070205080204" pitchFamily="50" charset="-128"/>
            </a:rPr>
            <a:t>PR</a:t>
          </a:r>
          <a:r>
            <a:rPr kumimoji="1" lang="ja-JP" altLang="en-US" sz="1200">
              <a:latin typeface="ＭＳ Ｐゴシック" panose="020B0600070205080204" pitchFamily="50" charset="-128"/>
              <a:ea typeface="ＭＳ Ｐゴシック" panose="020B0600070205080204" pitchFamily="50" charset="-128"/>
            </a:rPr>
            <a:t>強化などにより歳入確保に努める。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46990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167640</xdr:rowOff>
    </xdr:from>
    <xdr:to>
      <xdr:col>15</xdr:col>
      <xdr:colOff>133350</xdr:colOff>
      <xdr:row>43</xdr:row>
      <xdr:rowOff>97790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82567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ポイント悪化して</a:t>
          </a:r>
          <a:r>
            <a:rPr kumimoji="1" lang="en-US" altLang="ja-JP" sz="1200">
              <a:latin typeface="ＭＳ Ｐゴシック" panose="020B0600070205080204" pitchFamily="50" charset="-128"/>
              <a:ea typeface="ＭＳ Ｐゴシック" panose="020B0600070205080204" pitchFamily="50" charset="-128"/>
            </a:rPr>
            <a:t>88.8</a:t>
          </a:r>
          <a:r>
            <a:rPr kumimoji="1" lang="ja-JP" altLang="en-US" sz="1200">
              <a:latin typeface="ＭＳ Ｐゴシック" panose="020B0600070205080204" pitchFamily="50" charset="-128"/>
              <a:ea typeface="ＭＳ Ｐゴシック" panose="020B0600070205080204" pitchFamily="50" charset="-128"/>
            </a:rPr>
            <a:t>％となった。これは、分母となる経常一般財源（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+218,004</a:t>
          </a:r>
          <a:r>
            <a:rPr kumimoji="1" lang="ja-JP" altLang="en-US" sz="1200">
              <a:latin typeface="ＭＳ Ｐゴシック" panose="020B0600070205080204" pitchFamily="50" charset="-128"/>
              <a:ea typeface="ＭＳ Ｐゴシック" panose="020B0600070205080204" pitchFamily="50" charset="-128"/>
            </a:rPr>
            <a:t>千円）、分子となる経常経費充当一般財源（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+236,439</a:t>
          </a:r>
          <a:r>
            <a:rPr kumimoji="1" lang="ja-JP" altLang="en-US" sz="1200">
              <a:latin typeface="ＭＳ Ｐゴシック" panose="020B0600070205080204" pitchFamily="50" charset="-128"/>
              <a:ea typeface="ＭＳ Ｐゴシック" panose="020B0600070205080204" pitchFamily="50" charset="-128"/>
            </a:rPr>
            <a:t>千円）ともに増加したが、人件費の増額等により分子の増加幅が大きくなったためである。今後は、フェリーターミナル整備事業等の大型事業で発行した地方債の償還による公債費の増加、人口減少に伴う市税及び地方交付税等の減少が見込まれている。このため、経常経費の中で構成比が大きい人件費について、定員の適正管理や会計年度任用職員の活用による抑制に努めるほか、繰出金についても全ての会計で経費支出の効率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107224</xdr:rowOff>
    </xdr:from>
    <xdr:to>
      <xdr:col>23</xdr:col>
      <xdr:colOff>133350</xdr:colOff>
      <xdr:row>59</xdr:row>
      <xdr:rowOff>121013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2277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107224</xdr:rowOff>
    </xdr:from>
    <xdr:to>
      <xdr:col>19</xdr:col>
      <xdr:colOff>133350</xdr:colOff>
      <xdr:row>60</xdr:row>
      <xdr:rowOff>49530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22774"/>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131354</xdr:rowOff>
    </xdr:from>
    <xdr:to>
      <xdr:col>15</xdr:col>
      <xdr:colOff>82550</xdr:colOff>
      <xdr:row>60</xdr:row>
      <xdr:rowOff>49530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46904"/>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131354</xdr:rowOff>
    </xdr:from>
    <xdr:to>
      <xdr:col>11</xdr:col>
      <xdr:colOff>31750</xdr:colOff>
      <xdr:row>60</xdr:row>
      <xdr:rowOff>128815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46904"/>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70213</xdr:rowOff>
    </xdr:from>
    <xdr:to>
      <xdr:col>23</xdr:col>
      <xdr:colOff>184150</xdr:colOff>
      <xdr:row>60</xdr:row>
      <xdr:rowOff>363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86740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56424</xdr:rowOff>
    </xdr:from>
    <xdr:to>
      <xdr:col>19</xdr:col>
      <xdr:colOff>184150</xdr:colOff>
      <xdr:row>59</xdr:row>
      <xdr:rowOff>158024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168201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4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80554</xdr:rowOff>
    </xdr:from>
    <xdr:to>
      <xdr:col>11</xdr:col>
      <xdr:colOff>82550</xdr:colOff>
      <xdr:row>60</xdr:row>
      <xdr:rowOff>10704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166931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78015</xdr:rowOff>
    </xdr:from>
    <xdr:to>
      <xdr:col>7</xdr:col>
      <xdr:colOff>31750</xdr:colOff>
      <xdr:row>61</xdr:row>
      <xdr:rowOff>8165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164392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人件費は、定員管理適正化計画に則った人員に係る成果が表れているものの、職員退職手当や令和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から支給を開始した会計年度任用職員への勤勉手当の増加等により、また、物件費は、八幡浜市行政改革大綱に基づく業務の民間委託の推進に伴い、職員人件費等から委託料（物件費）へシフトしている中、堅調なふるさと納税事業の受付業務等に係る委託料が増加した等の理由により、前年度に比べ</a:t>
          </a:r>
          <a:r>
            <a:rPr kumimoji="1" lang="en-US" altLang="ja-JP" sz="1200">
              <a:latin typeface="ＭＳ Ｐゴシック" panose="020B0600070205080204" pitchFamily="50" charset="-128"/>
              <a:ea typeface="ＭＳ Ｐゴシック" panose="020B0600070205080204" pitchFamily="50" charset="-128"/>
            </a:rPr>
            <a:t>29,756</a:t>
          </a:r>
          <a:r>
            <a:rPr kumimoji="1" lang="ja-JP" altLang="en-US" sz="1200">
              <a:latin typeface="ＭＳ Ｐゴシック" panose="020B0600070205080204" pitchFamily="50" charset="-128"/>
              <a:ea typeface="ＭＳ Ｐゴシック" panose="020B0600070205080204" pitchFamily="50" charset="-128"/>
            </a:rPr>
            <a:t>円増加し、類似団体平均を</a:t>
          </a:r>
          <a:r>
            <a:rPr kumimoji="1" lang="en-US" altLang="ja-JP" sz="1200">
              <a:latin typeface="ＭＳ Ｐゴシック" panose="020B0600070205080204" pitchFamily="50" charset="-128"/>
              <a:ea typeface="ＭＳ Ｐゴシック" panose="020B0600070205080204" pitchFamily="50" charset="-128"/>
            </a:rPr>
            <a:t>22,656</a:t>
          </a:r>
          <a:r>
            <a:rPr kumimoji="1" lang="ja-JP" altLang="en-US" sz="1200">
              <a:latin typeface="ＭＳ Ｐゴシック" panose="020B0600070205080204" pitchFamily="50" charset="-128"/>
              <a:ea typeface="ＭＳ Ｐゴシック" panose="020B0600070205080204" pitchFamily="50" charset="-128"/>
            </a:rPr>
            <a:t>円上回っている。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今後も民間委託が可能な業務については適宜見直しを行う。</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48450</xdr:rowOff>
    </xdr:from>
    <xdr:to>
      <xdr:col>23</xdr:col>
      <xdr:colOff>133350</xdr:colOff>
      <xdr:row>81</xdr:row>
      <xdr:rowOff>55629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5900"/>
          <a:ext cx="838200" cy="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47084</xdr:rowOff>
    </xdr:from>
    <xdr:to>
      <xdr:col>19</xdr:col>
      <xdr:colOff>133350</xdr:colOff>
      <xdr:row>81</xdr:row>
      <xdr:rowOff>48450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4534"/>
          <a:ext cx="889000" cy="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43652</xdr:rowOff>
    </xdr:from>
    <xdr:to>
      <xdr:col>15</xdr:col>
      <xdr:colOff>82550</xdr:colOff>
      <xdr:row>81</xdr:row>
      <xdr:rowOff>47084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1102"/>
          <a:ext cx="889000" cy="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41322</xdr:rowOff>
    </xdr:from>
    <xdr:to>
      <xdr:col>11</xdr:col>
      <xdr:colOff>31750</xdr:colOff>
      <xdr:row>81</xdr:row>
      <xdr:rowOff>43652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8772"/>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4829</xdr:rowOff>
    </xdr:from>
    <xdr:to>
      <xdr:col>23</xdr:col>
      <xdr:colOff>184150</xdr:colOff>
      <xdr:row>81</xdr:row>
      <xdr:rowOff>106429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53106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169100</xdr:rowOff>
    </xdr:from>
    <xdr:to>
      <xdr:col>19</xdr:col>
      <xdr:colOff>184150</xdr:colOff>
      <xdr:row>81</xdr:row>
      <xdr:rowOff>99250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84027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167734</xdr:rowOff>
    </xdr:from>
    <xdr:to>
      <xdr:col>15</xdr:col>
      <xdr:colOff>133350</xdr:colOff>
      <xdr:row>81</xdr:row>
      <xdr:rowOff>97884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82661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164302</xdr:rowOff>
    </xdr:from>
    <xdr:to>
      <xdr:col>11</xdr:col>
      <xdr:colOff>82550</xdr:colOff>
      <xdr:row>81</xdr:row>
      <xdr:rowOff>94452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79229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161972</xdr:rowOff>
    </xdr:from>
    <xdr:to>
      <xdr:col>7</xdr:col>
      <xdr:colOff>31750</xdr:colOff>
      <xdr:row>81</xdr:row>
      <xdr:rowOff>92122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76899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現行の給料表は人事院勧告を完全実施し、手当の見直し等を行っており、ラスパイレス指数は類似団体平均とほぼ同水準となっている。人事評価制度の導入などにより、職務・職責に応じた給与構造への転換を図り、今後も類似団体平均水準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48986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36057"/>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48986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622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人下回っており、定員適正化計画の成果が表れている。定員適正化計画において</a:t>
          </a:r>
          <a:r>
            <a:rPr kumimoji="1" lang="en-US" altLang="ja-JP" sz="1200">
              <a:latin typeface="ＭＳ Ｐゴシック" panose="020B0600070205080204" pitchFamily="50" charset="-128"/>
              <a:ea typeface="ＭＳ Ｐゴシック" panose="020B0600070205080204" pitchFamily="50" charset="-128"/>
            </a:rPr>
            <a:t>93</a:t>
          </a:r>
          <a:r>
            <a:rPr kumimoji="1" lang="ja-JP" altLang="en-US" sz="1200">
              <a:latin typeface="ＭＳ Ｐゴシック" panose="020B0600070205080204" pitchFamily="50" charset="-128"/>
              <a:ea typeface="ＭＳ Ｐゴシック" panose="020B0600070205080204" pitchFamily="50" charset="-128"/>
            </a:rPr>
            <a:t>人の削減を行い、旧八幡浜市と旧保内町との合併（</a:t>
          </a:r>
          <a:r>
            <a:rPr kumimoji="1" lang="en-US" altLang="ja-JP" sz="1200">
              <a:latin typeface="ＭＳ Ｐゴシック" panose="020B0600070205080204" pitchFamily="50" charset="-128"/>
              <a:ea typeface="ＭＳ Ｐゴシック" panose="020B0600070205080204" pitchFamily="50" charset="-128"/>
            </a:rPr>
            <a:t>H17.3.28</a:t>
          </a:r>
          <a:r>
            <a:rPr kumimoji="1" lang="ja-JP" altLang="en-US" sz="1200">
              <a:latin typeface="ＭＳ Ｐゴシック" panose="020B0600070205080204" pitchFamily="50" charset="-128"/>
              <a:ea typeface="ＭＳ Ｐゴシック" panose="020B0600070205080204" pitchFamily="50" charset="-128"/>
            </a:rPr>
            <a:t>）以降、退職者の不補充等により目標数値以上に職員数を削減してきたが、過剰な職員数の削減は住民サービスの低下を招くおそれがあるため、今後も引き続き中長期的な視点で職員採用を実施し、適正な人員配置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84117</xdr:rowOff>
    </xdr:from>
    <xdr:to>
      <xdr:col>81</xdr:col>
      <xdr:colOff>44450</xdr:colOff>
      <xdr:row>60</xdr:row>
      <xdr:rowOff>108246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711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75269</xdr:rowOff>
    </xdr:from>
    <xdr:to>
      <xdr:col>77</xdr:col>
      <xdr:colOff>44450</xdr:colOff>
      <xdr:row>60</xdr:row>
      <xdr:rowOff>84117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62269"/>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63204</xdr:rowOff>
    </xdr:from>
    <xdr:to>
      <xdr:col>72</xdr:col>
      <xdr:colOff>203200</xdr:colOff>
      <xdr:row>60</xdr:row>
      <xdr:rowOff>75269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502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47117</xdr:rowOff>
    </xdr:from>
    <xdr:to>
      <xdr:col>68</xdr:col>
      <xdr:colOff>152400</xdr:colOff>
      <xdr:row>60</xdr:row>
      <xdr:rowOff>63204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341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57446</xdr:rowOff>
    </xdr:from>
    <xdr:to>
      <xdr:col>81</xdr:col>
      <xdr:colOff>95250</xdr:colOff>
      <xdr:row>60</xdr:row>
      <xdr:rowOff>159046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4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73973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8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33317</xdr:rowOff>
    </xdr:from>
    <xdr:to>
      <xdr:col>77</xdr:col>
      <xdr:colOff>95250</xdr:colOff>
      <xdr:row>60</xdr:row>
      <xdr:rowOff>134917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145094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89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24469</xdr:rowOff>
    </xdr:from>
    <xdr:to>
      <xdr:col>73</xdr:col>
      <xdr:colOff>44450</xdr:colOff>
      <xdr:row>60</xdr:row>
      <xdr:rowOff>126069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136246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8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12404</xdr:rowOff>
    </xdr:from>
    <xdr:to>
      <xdr:col>68</xdr:col>
      <xdr:colOff>203200</xdr:colOff>
      <xdr:row>60</xdr:row>
      <xdr:rowOff>114004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124181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167767</xdr:rowOff>
    </xdr:from>
    <xdr:to>
      <xdr:col>64</xdr:col>
      <xdr:colOff>152400</xdr:colOff>
      <xdr:row>60</xdr:row>
      <xdr:rowOff>97917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108094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5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年度まで</a:t>
          </a:r>
          <a:r>
            <a:rPr kumimoji="1" lang="en-US" altLang="ja-JP" sz="1200">
              <a:latin typeface="ＭＳ Ｐゴシック" panose="020B0600070205080204" pitchFamily="50" charset="-128"/>
              <a:ea typeface="ＭＳ Ｐゴシック" panose="020B0600070205080204" pitchFamily="50" charset="-128"/>
            </a:rPr>
            <a:t>17.0</a:t>
          </a:r>
          <a:r>
            <a:rPr kumimoji="1" lang="ja-JP" altLang="en-US" sz="1200">
              <a:latin typeface="ＭＳ Ｐゴシック" panose="020B0600070205080204" pitchFamily="50" charset="-128"/>
              <a:ea typeface="ＭＳ Ｐゴシック" panose="020B0600070205080204" pitchFamily="50" charset="-128"/>
            </a:rPr>
            <a:t>％前後であった比率は、</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年度から資本費平準化債の発行により改善し、令和以降</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％台を推移していた。しかし、令和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年度は、単年度では普通交付税額の増（前年度比</a:t>
          </a:r>
          <a:r>
            <a:rPr kumimoji="1" lang="en-US" altLang="ja-JP" sz="1200">
              <a:latin typeface="ＭＳ Ｐゴシック" panose="020B0600070205080204" pitchFamily="50" charset="-128"/>
              <a:ea typeface="ＭＳ Ｐゴシック" panose="020B0600070205080204" pitchFamily="50" charset="-128"/>
            </a:rPr>
            <a:t>+177,669</a:t>
          </a:r>
          <a:r>
            <a:rPr kumimoji="1" lang="ja-JP" altLang="en-US" sz="1200">
              <a:latin typeface="ＭＳ Ｐゴシック" panose="020B0600070205080204" pitchFamily="50" charset="-128"/>
              <a:ea typeface="ＭＳ Ｐゴシック" panose="020B0600070205080204" pitchFamily="50" charset="-128"/>
            </a:rPr>
            <a:t>千円）等により前年度比で</a:t>
          </a:r>
          <a:r>
            <a:rPr kumimoji="1" lang="en-US" altLang="ja-JP" sz="1200">
              <a:latin typeface="ＭＳ Ｐゴシック" panose="020B0600070205080204" pitchFamily="50" charset="-128"/>
              <a:ea typeface="ＭＳ Ｐゴシック" panose="020B0600070205080204" pitchFamily="50" charset="-128"/>
            </a:rPr>
            <a:t>0.41</a:t>
          </a:r>
          <a:r>
            <a:rPr kumimoji="1" lang="ja-JP" altLang="en-US" sz="1200">
              <a:latin typeface="ＭＳ Ｐゴシック" panose="020B0600070205080204" pitchFamily="50" charset="-128"/>
              <a:ea typeface="ＭＳ Ｐゴシック" panose="020B0600070205080204" pitchFamily="50" charset="-128"/>
            </a:rPr>
            <a:t>ポイント改善し、</a:t>
          </a:r>
          <a:r>
            <a:rPr kumimoji="1" lang="en-US" altLang="ja-JP" sz="1200">
              <a:latin typeface="ＭＳ Ｐゴシック" panose="020B0600070205080204" pitchFamily="50" charset="-128"/>
              <a:ea typeface="ＭＳ Ｐゴシック" panose="020B0600070205080204" pitchFamily="50" charset="-128"/>
            </a:rPr>
            <a:t>10.63</a:t>
          </a:r>
          <a:r>
            <a:rPr kumimoji="1" lang="ja-JP" altLang="en-US" sz="1200">
              <a:latin typeface="ＭＳ Ｐゴシック" panose="020B0600070205080204" pitchFamily="50" charset="-128"/>
              <a:ea typeface="ＭＳ Ｐゴシック" panose="020B0600070205080204" pitchFamily="50" charset="-128"/>
            </a:rPr>
            <a:t>％となったものの、</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か年平均では、令和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9.5</a:t>
          </a:r>
          <a:r>
            <a:rPr kumimoji="1" lang="ja-JP" altLang="en-US" sz="1200">
              <a:latin typeface="ＭＳ Ｐゴシック" panose="020B0600070205080204" pitchFamily="50" charset="-128"/>
              <a:ea typeface="ＭＳ Ｐゴシック" panose="020B0600070205080204" pitchFamily="50" charset="-128"/>
            </a:rPr>
            <a:t>％が算定から外れたため、前年度比で</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悪化した。今後も、愛宕山プロジェクト（避難路整備等）や中学校跡地利用プロジェクト（養護老人ホーム整備事業等）等の大型事業が展開されることから、引き続き、事業実施の適正化を図り、過疎債等の交付税措置率の高い起債を優先発行し、比率の急激な上昇の抑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38100</xdr:rowOff>
    </xdr:from>
    <xdr:to>
      <xdr:col>81</xdr:col>
      <xdr:colOff>44450</xdr:colOff>
      <xdr:row>37</xdr:row>
      <xdr:rowOff>46143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8175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26035</xdr:rowOff>
    </xdr:from>
    <xdr:to>
      <xdr:col>77</xdr:col>
      <xdr:colOff>44450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6968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28046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6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28046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6566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138870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158750</xdr:rowOff>
    </xdr:from>
    <xdr:to>
      <xdr:col>77</xdr:col>
      <xdr:colOff>95250</xdr:colOff>
      <xdr:row>37</xdr:row>
      <xdr:rowOff>88900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146685</xdr:rowOff>
    </xdr:from>
    <xdr:to>
      <xdr:col>73</xdr:col>
      <xdr:colOff>44450</xdr:colOff>
      <xdr:row>37</xdr:row>
      <xdr:rowOff>76835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61612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148696</xdr:rowOff>
    </xdr:from>
    <xdr:to>
      <xdr:col>68</xdr:col>
      <xdr:colOff>203200</xdr:colOff>
      <xdr:row>37</xdr:row>
      <xdr:rowOff>78846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年度まで</a:t>
          </a:r>
          <a:r>
            <a:rPr kumimoji="1" lang="en-US" altLang="ja-JP" sz="1200">
              <a:latin typeface="ＭＳ Ｐゴシック" panose="020B0600070205080204" pitchFamily="50" charset="-128"/>
              <a:ea typeface="ＭＳ Ｐゴシック" panose="020B0600070205080204" pitchFamily="50" charset="-128"/>
            </a:rPr>
            <a:t>150</a:t>
          </a:r>
          <a:r>
            <a:rPr kumimoji="1" lang="ja-JP" altLang="en-US" sz="1200">
              <a:latin typeface="ＭＳ Ｐゴシック" panose="020B0600070205080204" pitchFamily="50" charset="-128"/>
              <a:ea typeface="ＭＳ Ｐゴシック" panose="020B0600070205080204" pitchFamily="50" charset="-128"/>
            </a:rPr>
            <a:t>％前後であった比率は、</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年度から資本費平準化債の発行により下水道事業への繰出金を抑制したことで飛躍的に改善された。令和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年度は、地方債残高の減少等により</a:t>
          </a:r>
          <a:r>
            <a:rPr kumimoji="1" lang="en-US" altLang="ja-JP" sz="1200">
              <a:latin typeface="ＭＳ Ｐゴシック" panose="020B0600070205080204" pitchFamily="50" charset="-128"/>
              <a:ea typeface="ＭＳ Ｐゴシック" panose="020B0600070205080204" pitchFamily="50" charset="-128"/>
            </a:rPr>
            <a:t>15.6</a:t>
          </a:r>
          <a:r>
            <a:rPr kumimoji="1" lang="ja-JP" altLang="en-US" sz="1200">
              <a:latin typeface="ＭＳ Ｐゴシック" panose="020B0600070205080204" pitchFamily="50" charset="-128"/>
              <a:ea typeface="ＭＳ Ｐゴシック" panose="020B0600070205080204" pitchFamily="50" charset="-128"/>
            </a:rPr>
            <a:t>ポイント改善したが、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年度は、基準財政需要額算入見込額の減（前年度比▲</a:t>
          </a:r>
          <a:r>
            <a:rPr kumimoji="1" lang="en-US" altLang="ja-JP" sz="1200">
              <a:latin typeface="ＭＳ Ｐゴシック" panose="020B0600070205080204" pitchFamily="50" charset="-128"/>
              <a:ea typeface="ＭＳ Ｐゴシック" panose="020B0600070205080204" pitchFamily="50" charset="-128"/>
            </a:rPr>
            <a:t>983,966</a:t>
          </a:r>
          <a:r>
            <a:rPr kumimoji="1" lang="ja-JP" altLang="en-US" sz="1200">
              <a:latin typeface="ＭＳ Ｐゴシック" panose="020B0600070205080204" pitchFamily="50" charset="-128"/>
              <a:ea typeface="ＭＳ Ｐゴシック" panose="020B0600070205080204" pitchFamily="50" charset="-128"/>
            </a:rPr>
            <a:t>千円）や公営企業等繰入見込額の増（同</a:t>
          </a:r>
          <a:r>
            <a:rPr kumimoji="1" lang="en-US" altLang="ja-JP" sz="1200">
              <a:latin typeface="ＭＳ Ｐゴシック" panose="020B0600070205080204" pitchFamily="50" charset="-128"/>
              <a:ea typeface="ＭＳ Ｐゴシック" panose="020B0600070205080204" pitchFamily="50" charset="-128"/>
            </a:rPr>
            <a:t>369,645</a:t>
          </a:r>
          <a:r>
            <a:rPr kumimoji="1" lang="ja-JP" altLang="en-US" sz="1200">
              <a:latin typeface="ＭＳ Ｐゴシック" panose="020B0600070205080204" pitchFamily="50" charset="-128"/>
              <a:ea typeface="ＭＳ Ｐゴシック" panose="020B0600070205080204" pitchFamily="50" charset="-128"/>
            </a:rPr>
            <a:t>千円）等により</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ポイント悪化し、類似団体平均との比較でも</a:t>
          </a:r>
          <a:r>
            <a:rPr kumimoji="1" lang="en-US" altLang="ja-JP" sz="1200">
              <a:latin typeface="ＭＳ Ｐゴシック" panose="020B0600070205080204" pitchFamily="50" charset="-128"/>
              <a:ea typeface="ＭＳ Ｐゴシック" panose="020B0600070205080204" pitchFamily="50" charset="-128"/>
            </a:rPr>
            <a:t>23.3</a:t>
          </a:r>
          <a:r>
            <a:rPr kumimoji="1" lang="ja-JP" altLang="en-US" sz="1200">
              <a:latin typeface="ＭＳ Ｐゴシック" panose="020B0600070205080204" pitchFamily="50" charset="-128"/>
              <a:ea typeface="ＭＳ Ｐゴシック" panose="020B0600070205080204" pitchFamily="50" charset="-128"/>
            </a:rPr>
            <a:t>ポイント上回った。今後、中長期的には、愛宕山プロジェクト（避難路整備等）や中学校跡地利用プロジェクト（養護老人ホーム整備事業等）等の大型プロジェクトが展開されることから、引き続き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72531</xdr:rowOff>
    </xdr:from>
    <xdr:to>
      <xdr:col>81</xdr:col>
      <xdr:colOff>44450</xdr:colOff>
      <xdr:row>16</xdr:row>
      <xdr:rowOff>80575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81573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72531</xdr:rowOff>
    </xdr:from>
    <xdr:to>
      <xdr:col>77</xdr:col>
      <xdr:colOff>44450</xdr:colOff>
      <xdr:row>17</xdr:row>
      <xdr:rowOff>110208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15731"/>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110208</xdr:rowOff>
    </xdr:from>
    <xdr:to>
      <xdr:col>72</xdr:col>
      <xdr:colOff>203200</xdr:colOff>
      <xdr:row>18</xdr:row>
      <xdr:rowOff>118392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024858"/>
          <a:ext cx="889000" cy="17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118392</xdr:rowOff>
    </xdr:from>
    <xdr:to>
      <xdr:col>68</xdr:col>
      <xdr:colOff>152400</xdr:colOff>
      <xdr:row>18</xdr:row>
      <xdr:rowOff>167993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04492"/>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29775</xdr:rowOff>
    </xdr:from>
    <xdr:to>
      <xdr:col>81</xdr:col>
      <xdr:colOff>95250</xdr:colOff>
      <xdr:row>16</xdr:row>
      <xdr:rowOff>131375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1852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4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21731</xdr:rowOff>
    </xdr:from>
    <xdr:to>
      <xdr:col>77</xdr:col>
      <xdr:colOff>95250</xdr:colOff>
      <xdr:row>16</xdr:row>
      <xdr:rowOff>123331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108108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51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59408</xdr:rowOff>
    </xdr:from>
    <xdr:to>
      <xdr:col>73</xdr:col>
      <xdr:colOff>44450</xdr:colOff>
      <xdr:row>17</xdr:row>
      <xdr:rowOff>161008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145785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6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67592</xdr:rowOff>
    </xdr:from>
    <xdr:to>
      <xdr:col>68</xdr:col>
      <xdr:colOff>203200</xdr:colOff>
      <xdr:row>18</xdr:row>
      <xdr:rowOff>169192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153969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4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117193</xdr:rowOff>
    </xdr:from>
    <xdr:to>
      <xdr:col>64</xdr:col>
      <xdr:colOff>152400</xdr:colOff>
      <xdr:row>19</xdr:row>
      <xdr:rowOff>47343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0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32120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8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30,019
29,503
132.65
24,734,512
23,966,133
206,621
11,966,335
22,092,282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年度は職員退職手当や会計年度任用職員の勤勉手当が増加したことにより、前年度に比べ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ポイント上昇したが、定員適正化計画による人員削減も行っているため、類似団体平均からは</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ポイント下回っている。今後も引き続き中長期的な視点で職員採用を実施し、適正な人員配置に努める。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6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53848</xdr:rowOff>
    </xdr:from>
    <xdr:to>
      <xdr:col>19</xdr:col>
      <xdr:colOff>187325</xdr:colOff>
      <xdr:row>36</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26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53848</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高い状況が続いている。これは、八幡浜市行政改革大綱に基づき、業務の民間委託を推進し、職員人件費等から委託料へシフトしていることが要因である。環境センター運転管理業務、ゴミ収集運搬業務等の清掃費関係、養護老人ホーム管理、市民スポーツセンター管理、ふるさと納税受付業務等が民間委託の主なものであり、今後も積極的に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168910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921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77470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7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70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115570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00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90187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113047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2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106680</xdr:rowOff>
    </xdr:from>
    <xdr:to>
      <xdr:col>69</xdr:col>
      <xdr:colOff>142875</xdr:colOff>
      <xdr:row>17</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類似団体平均以下の水準で推移している。これは、人口減少により社会福祉、児童福祉、老人福祉の給付が減少傾向にあることが要因であるとみられる。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102507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89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80735</xdr:rowOff>
    </xdr:from>
    <xdr:to>
      <xdr:col>19</xdr:col>
      <xdr:colOff>187325</xdr:colOff>
      <xdr:row>53</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80735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56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113393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56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68234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29935</xdr:rowOff>
    </xdr:from>
    <xdr:to>
      <xdr:col>15</xdr:col>
      <xdr:colOff>149225</xdr:colOff>
      <xdr:row>53</xdr:row>
      <xdr:rowOff>131535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141712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62593</xdr:rowOff>
    </xdr:from>
    <xdr:to>
      <xdr:col>6</xdr:col>
      <xdr:colOff>171450</xdr:colOff>
      <xdr:row>53</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の状況が続いている。今後、高齢化による介護保険事業会計への繰出金が増えることが予想されるため、介護保険料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20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2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9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下水道事業会計や市立八幡浜総合病院への繰出金が多額であったため、類似平均団体より高い傾向にあったが、下水道事業における資金不足回避のための繰出しを令和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年度以降行っていないため、同年度以降は類似団体平均に近くなった。引き続き、経営改善を求めていく。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また、補助金については、補助団体の活動状況等を的確に把握し、廃止・縮小を含めた見直しを図る。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38</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4492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598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39</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872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近年横ばい傾向にあったが、令和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年度に保内総合児童センター等の大型の建設事業の元金償還が開始したこと等により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％台となった。令和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年度に新火葬場建設事業等（借入額</a:t>
          </a:r>
          <a:r>
            <a:rPr kumimoji="1" lang="en-US" altLang="ja-JP" sz="1300">
              <a:latin typeface="ＭＳ Ｐゴシック" panose="020B0600070205080204" pitchFamily="50" charset="-128"/>
              <a:ea typeface="ＭＳ Ｐゴシック" panose="020B0600070205080204" pitchFamily="50" charset="-128"/>
            </a:rPr>
            <a:t>622,100</a:t>
          </a:r>
          <a:r>
            <a:rPr kumimoji="1" lang="ja-JP" altLang="en-US" sz="1300">
              <a:latin typeface="ＭＳ Ｐゴシック" panose="020B0600070205080204" pitchFamily="50" charset="-128"/>
              <a:ea typeface="ＭＳ Ｐゴシック" panose="020B0600070205080204" pitchFamily="50" charset="-128"/>
            </a:rPr>
            <a:t>千円）や給食センター建設事業（借入額</a:t>
          </a:r>
          <a:r>
            <a:rPr kumimoji="1" lang="en-US" altLang="ja-JP" sz="1300">
              <a:latin typeface="ＭＳ Ｐゴシック" panose="020B0600070205080204" pitchFamily="50" charset="-128"/>
              <a:ea typeface="ＭＳ Ｐゴシック" panose="020B0600070205080204" pitchFamily="50" charset="-128"/>
            </a:rPr>
            <a:t>235,000</a:t>
          </a:r>
          <a:r>
            <a:rPr kumimoji="1" lang="ja-JP" altLang="en-US" sz="1300">
              <a:latin typeface="ＭＳ Ｐゴシック" panose="020B0600070205080204" pitchFamily="50" charset="-128"/>
              <a:ea typeface="ＭＳ Ｐゴシック" panose="020B0600070205080204" pitchFamily="50" charset="-128"/>
            </a:rPr>
            <a:t>千円）等の元利償還が終了したこと等により、</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今後も、地方債発行額が元金償還額を下回るよう、大型事業の必要性等について精査に努める。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26035</xdr:rowOff>
    </xdr:from>
    <xdr:to>
      <xdr:col>24</xdr:col>
      <xdr:colOff>25400</xdr:colOff>
      <xdr:row>75</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478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33655</xdr:rowOff>
    </xdr:from>
    <xdr:to>
      <xdr:col>19</xdr:col>
      <xdr:colOff>187325</xdr:colOff>
      <xdr:row>75</xdr:row>
      <xdr:rowOff>50800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24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33655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52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159385</xdr:rowOff>
    </xdr:from>
    <xdr:to>
      <xdr:col>11</xdr:col>
      <xdr:colOff>9525</xdr:colOff>
      <xdr:row>74</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46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146685</xdr:rowOff>
    </xdr:from>
    <xdr:to>
      <xdr:col>24</xdr:col>
      <xdr:colOff>76200</xdr:colOff>
      <xdr:row>75</xdr:row>
      <xdr:rowOff>76835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118762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86377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154305</xdr:rowOff>
    </xdr:from>
    <xdr:to>
      <xdr:col>15</xdr:col>
      <xdr:colOff>149225</xdr:colOff>
      <xdr:row>75</xdr:row>
      <xdr:rowOff>84455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69232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108585</xdr:rowOff>
    </xdr:from>
    <xdr:to>
      <xdr:col>6</xdr:col>
      <xdr:colOff>171450</xdr:colOff>
      <xdr:row>75</xdr:row>
      <xdr:rowOff>38735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48912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この項目は、公共下水道及び市立八幡浜総合病院への繰出金等の補助費等の増減が主に影響している。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経常収支比率を改善するには、経常一般財源の増加も大きな要因となるため、市税の収納率向上や市有財産の売却等、歳入確保に努める。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65278</xdr:rowOff>
    </xdr:from>
    <xdr:to>
      <xdr:col>82</xdr:col>
      <xdr:colOff>107950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240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76</xdr:row>
      <xdr:rowOff>85852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240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93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77</xdr:row>
      <xdr:rowOff>129287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93192"/>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92202</xdr:rowOff>
    </xdr:from>
    <xdr:to>
      <xdr:col>82</xdr:col>
      <xdr:colOff>158750</xdr:colOff>
      <xdr:row>76</xdr:row>
      <xdr:rowOff>22352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108729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xdr:rowOff>
    </xdr:from>
    <xdr:to>
      <xdr:col>78</xdr:col>
      <xdr:colOff>120650</xdr:colOff>
      <xdr:row>75</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98569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47790</xdr:rowOff>
    </xdr:from>
    <xdr:to>
      <xdr:col>29</xdr:col>
      <xdr:colOff>127000</xdr:colOff>
      <xdr:row>17</xdr:row>
      <xdr:rowOff>11805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38615"/>
          <a:ext cx="647700" cy="135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11805</xdr:rowOff>
    </xdr:from>
    <xdr:to>
      <xdr:col>26</xdr:col>
      <xdr:colOff>50800</xdr:colOff>
      <xdr:row>17</xdr:row>
      <xdr:rowOff>26254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74080"/>
          <a:ext cx="698500" cy="14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26254</xdr:rowOff>
    </xdr:from>
    <xdr:to>
      <xdr:col>22</xdr:col>
      <xdr:colOff>114300</xdr:colOff>
      <xdr:row>17</xdr:row>
      <xdr:rowOff>48038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88529"/>
          <a:ext cx="698500" cy="21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48038</xdr:rowOff>
    </xdr:from>
    <xdr:to>
      <xdr:col>18</xdr:col>
      <xdr:colOff>177800</xdr:colOff>
      <xdr:row>17</xdr:row>
      <xdr:rowOff>96358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10313"/>
          <a:ext cx="698500" cy="48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168440</xdr:rowOff>
    </xdr:from>
    <xdr:to>
      <xdr:col>29</xdr:col>
      <xdr:colOff>177800</xdr:colOff>
      <xdr:row>16</xdr:row>
      <xdr:rowOff>98590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87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13517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3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132455</xdr:rowOff>
    </xdr:from>
    <xdr:to>
      <xdr:col>26</xdr:col>
      <xdr:colOff>101600</xdr:colOff>
      <xdr:row>17</xdr:row>
      <xdr:rowOff>62605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23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72782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92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146904</xdr:rowOff>
    </xdr:from>
    <xdr:to>
      <xdr:col>22</xdr:col>
      <xdr:colOff>165100</xdr:colOff>
      <xdr:row>17</xdr:row>
      <xdr:rowOff>77054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37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87231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0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168688</xdr:rowOff>
    </xdr:from>
    <xdr:to>
      <xdr:col>19</xdr:col>
      <xdr:colOff>38100</xdr:colOff>
      <xdr:row>17</xdr:row>
      <xdr:rowOff>98838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59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109015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45558</xdr:rowOff>
    </xdr:from>
    <xdr:to>
      <xdr:col>15</xdr:col>
      <xdr:colOff>101600</xdr:colOff>
      <xdr:row>17</xdr:row>
      <xdr:rowOff>147158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07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157335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7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33473</xdr:rowOff>
    </xdr:from>
    <xdr:to>
      <xdr:col>29</xdr:col>
      <xdr:colOff>127000</xdr:colOff>
      <xdr:row>38</xdr:row>
      <xdr:rowOff>34087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01073"/>
          <a:ext cx="647700" cy="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18864</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86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33473</xdr:rowOff>
    </xdr:from>
    <xdr:to>
      <xdr:col>26</xdr:col>
      <xdr:colOff>50800</xdr:colOff>
      <xdr:row>38</xdr:row>
      <xdr:rowOff>50203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01073"/>
          <a:ext cx="698500" cy="1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49619</xdr:rowOff>
    </xdr:from>
    <xdr:to>
      <xdr:col>22</xdr:col>
      <xdr:colOff>114300</xdr:colOff>
      <xdr:row>38</xdr:row>
      <xdr:rowOff>50203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17219"/>
          <a:ext cx="698500" cy="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49619</xdr:rowOff>
    </xdr:from>
    <xdr:to>
      <xdr:col>18</xdr:col>
      <xdr:colOff>177800</xdr:colOff>
      <xdr:row>38</xdr:row>
      <xdr:rowOff>57662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17219"/>
          <a:ext cx="698500" cy="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326187</xdr:rowOff>
    </xdr:from>
    <xdr:to>
      <xdr:col>29</xdr:col>
      <xdr:colOff>177800</xdr:colOff>
      <xdr:row>38</xdr:row>
      <xdr:rowOff>84887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50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171264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9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325573</xdr:rowOff>
    </xdr:from>
    <xdr:to>
      <xdr:col>26</xdr:col>
      <xdr:colOff>101600</xdr:colOff>
      <xdr:row>38</xdr:row>
      <xdr:rowOff>84273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0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94450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9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342303</xdr:rowOff>
    </xdr:from>
    <xdr:to>
      <xdr:col>22</xdr:col>
      <xdr:colOff>165100</xdr:colOff>
      <xdr:row>38</xdr:row>
      <xdr:rowOff>101003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7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111180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341719</xdr:rowOff>
    </xdr:from>
    <xdr:to>
      <xdr:col>19</xdr:col>
      <xdr:colOff>38100</xdr:colOff>
      <xdr:row>38</xdr:row>
      <xdr:rowOff>100419</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6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110596</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6862</xdr:rowOff>
    </xdr:from>
    <xdr:to>
      <xdr:col>15</xdr:col>
      <xdr:colOff>101600</xdr:colOff>
      <xdr:row>38</xdr:row>
      <xdr:rowOff>108462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4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118639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30,019
29,503
132.65
24,734,512
23,966,133
206,621
11,966,335
22,092,282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162353</xdr:rowOff>
    </xdr:from>
    <xdr:to>
      <xdr:col>24</xdr:col>
      <xdr:colOff>63500</xdr:colOff>
      <xdr:row>36</xdr:row>
      <xdr:rowOff>125734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3103"/>
          <a:ext cx="838200" cy="13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116198</xdr:rowOff>
    </xdr:from>
    <xdr:to>
      <xdr:col>19</xdr:col>
      <xdr:colOff>177800</xdr:colOff>
      <xdr:row>36</xdr:row>
      <xdr:rowOff>125734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88398"/>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116198</xdr:rowOff>
    </xdr:from>
    <xdr:to>
      <xdr:col>15</xdr:col>
      <xdr:colOff>50800</xdr:colOff>
      <xdr:row>36</xdr:row>
      <xdr:rowOff>162016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88398"/>
          <a:ext cx="889000" cy="4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162016</xdr:rowOff>
    </xdr:from>
    <xdr:to>
      <xdr:col>10</xdr:col>
      <xdr:colOff>114300</xdr:colOff>
      <xdr:row>37</xdr:row>
      <xdr:rowOff>68518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4216"/>
          <a:ext cx="8890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111553</xdr:rowOff>
    </xdr:from>
    <xdr:to>
      <xdr:col>24</xdr:col>
      <xdr:colOff>114300</xdr:colOff>
      <xdr:row>36</xdr:row>
      <xdr:rowOff>41703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89980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9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74934</xdr:rowOff>
    </xdr:from>
    <xdr:to>
      <xdr:col>20</xdr:col>
      <xdr:colOff>38100</xdr:colOff>
      <xdr:row>37</xdr:row>
      <xdr:rowOff>5084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4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167661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3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65398</xdr:rowOff>
    </xdr:from>
    <xdr:to>
      <xdr:col>15</xdr:col>
      <xdr:colOff>101600</xdr:colOff>
      <xdr:row>36</xdr:row>
      <xdr:rowOff>166998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12075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01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111216</xdr:rowOff>
    </xdr:from>
    <xdr:to>
      <xdr:col>10</xdr:col>
      <xdr:colOff>165100</xdr:colOff>
      <xdr:row>37</xdr:row>
      <xdr:rowOff>41366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32493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7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17718</xdr:rowOff>
    </xdr:from>
    <xdr:to>
      <xdr:col>6</xdr:col>
      <xdr:colOff>38100</xdr:colOff>
      <xdr:row>37</xdr:row>
      <xdr:rowOff>119318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6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110445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5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110486</xdr:rowOff>
    </xdr:from>
    <xdr:to>
      <xdr:col>24</xdr:col>
      <xdr:colOff>63500</xdr:colOff>
      <xdr:row>58</xdr:row>
      <xdr:rowOff>114110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4586"/>
          <a:ext cx="8382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114110</xdr:rowOff>
    </xdr:from>
    <xdr:to>
      <xdr:col>19</xdr:col>
      <xdr:colOff>177800</xdr:colOff>
      <xdr:row>58</xdr:row>
      <xdr:rowOff>115456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8210"/>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115456</xdr:rowOff>
    </xdr:from>
    <xdr:to>
      <xdr:col>15</xdr:col>
      <xdr:colOff>50800</xdr:colOff>
      <xdr:row>58</xdr:row>
      <xdr:rowOff>117715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556"/>
          <a:ext cx="889000" cy="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117715</xdr:rowOff>
    </xdr:from>
    <xdr:to>
      <xdr:col>10</xdr:col>
      <xdr:colOff>114300</xdr:colOff>
      <xdr:row>58</xdr:row>
      <xdr:rowOff>118956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815"/>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59686</xdr:rowOff>
    </xdr:from>
    <xdr:to>
      <xdr:col>24</xdr:col>
      <xdr:colOff>114300</xdr:colOff>
      <xdr:row>58</xdr:row>
      <xdr:rowOff>161286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19063</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63310</xdr:rowOff>
    </xdr:from>
    <xdr:to>
      <xdr:col>20</xdr:col>
      <xdr:colOff>38100</xdr:colOff>
      <xdr:row>58</xdr:row>
      <xdr:rowOff>164910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9987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2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64656</xdr:rowOff>
    </xdr:from>
    <xdr:to>
      <xdr:col>15</xdr:col>
      <xdr:colOff>101600</xdr:colOff>
      <xdr:row>58</xdr:row>
      <xdr:rowOff>166256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11333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66915</xdr:rowOff>
    </xdr:from>
    <xdr:to>
      <xdr:col>10</xdr:col>
      <xdr:colOff>165100</xdr:colOff>
      <xdr:row>58</xdr:row>
      <xdr:rowOff>168515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159642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94602</xdr:rowOff>
    </xdr:from>
    <xdr:to>
      <xdr:col>24</xdr:col>
      <xdr:colOff>63500</xdr:colOff>
      <xdr:row>78</xdr:row>
      <xdr:rowOff>110973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67702"/>
          <a:ext cx="838200" cy="1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64593</xdr:rowOff>
    </xdr:from>
    <xdr:to>
      <xdr:col>19</xdr:col>
      <xdr:colOff>177800</xdr:colOff>
      <xdr:row>78</xdr:row>
      <xdr:rowOff>110973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37693"/>
          <a:ext cx="889000" cy="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64593</xdr:rowOff>
    </xdr:from>
    <xdr:to>
      <xdr:col>15</xdr:col>
      <xdr:colOff>50800</xdr:colOff>
      <xdr:row>78</xdr:row>
      <xdr:rowOff>81381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37693"/>
          <a:ext cx="889000" cy="1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65787</xdr:rowOff>
    </xdr:from>
    <xdr:to>
      <xdr:col>10</xdr:col>
      <xdr:colOff>114300</xdr:colOff>
      <xdr:row>78</xdr:row>
      <xdr:rowOff>81381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38887"/>
          <a:ext cx="889000" cy="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43802</xdr:rowOff>
    </xdr:from>
    <xdr:to>
      <xdr:col>24</xdr:col>
      <xdr:colOff>114300</xdr:colOff>
      <xdr:row>78</xdr:row>
      <xdr:rowOff>145402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153687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60173</xdr:rowOff>
    </xdr:from>
    <xdr:to>
      <xdr:col>20</xdr:col>
      <xdr:colOff>38100</xdr:colOff>
      <xdr:row>78</xdr:row>
      <xdr:rowOff>161773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152900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2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13793</xdr:rowOff>
    </xdr:from>
    <xdr:to>
      <xdr:col>15</xdr:col>
      <xdr:colOff>101600</xdr:colOff>
      <xdr:row>78</xdr:row>
      <xdr:rowOff>115393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8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131920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30581</xdr:rowOff>
    </xdr:from>
    <xdr:to>
      <xdr:col>10</xdr:col>
      <xdr:colOff>165100</xdr:colOff>
      <xdr:row>78</xdr:row>
      <xdr:rowOff>132181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123308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14987</xdr:rowOff>
    </xdr:from>
    <xdr:to>
      <xdr:col>6</xdr:col>
      <xdr:colOff>38100</xdr:colOff>
      <xdr:row>78</xdr:row>
      <xdr:rowOff>116587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133114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6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6655</xdr:rowOff>
    </xdr:from>
    <xdr:to>
      <xdr:col>24</xdr:col>
      <xdr:colOff>63500</xdr:colOff>
      <xdr:row>97</xdr:row>
      <xdr:rowOff>30848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37305"/>
          <a:ext cx="8382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30848</xdr:rowOff>
    </xdr:from>
    <xdr:to>
      <xdr:col>19</xdr:col>
      <xdr:colOff>177800</xdr:colOff>
      <xdr:row>97</xdr:row>
      <xdr:rowOff>131814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61498"/>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4003</xdr:rowOff>
    </xdr:from>
    <xdr:to>
      <xdr:col>15</xdr:col>
      <xdr:colOff>50800</xdr:colOff>
      <xdr:row>97</xdr:row>
      <xdr:rowOff>131814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34653"/>
          <a:ext cx="889000" cy="12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4003</xdr:rowOff>
    </xdr:from>
    <xdr:to>
      <xdr:col>10</xdr:col>
      <xdr:colOff>114300</xdr:colOff>
      <xdr:row>98</xdr:row>
      <xdr:rowOff>34254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34653"/>
          <a:ext cx="889000" cy="20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127305</xdr:rowOff>
    </xdr:from>
    <xdr:to>
      <xdr:col>24</xdr:col>
      <xdr:colOff>114300</xdr:colOff>
      <xdr:row>97</xdr:row>
      <xdr:rowOff>57455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105732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151498</xdr:rowOff>
    </xdr:from>
    <xdr:to>
      <xdr:col>20</xdr:col>
      <xdr:colOff>38100</xdr:colOff>
      <xdr:row>97</xdr:row>
      <xdr:rowOff>81648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1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72775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81014</xdr:rowOff>
    </xdr:from>
    <xdr:to>
      <xdr:col>15</xdr:col>
      <xdr:colOff>101600</xdr:colOff>
      <xdr:row>98</xdr:row>
      <xdr:rowOff>11164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124653</xdr:rowOff>
    </xdr:from>
    <xdr:to>
      <xdr:col>10</xdr:col>
      <xdr:colOff>165100</xdr:colOff>
      <xdr:row>97</xdr:row>
      <xdr:rowOff>54803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45930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7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154904</xdr:rowOff>
    </xdr:from>
    <xdr:to>
      <xdr:col>6</xdr:col>
      <xdr:colOff>38100</xdr:colOff>
      <xdr:row>98</xdr:row>
      <xdr:rowOff>85054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76181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76763</xdr:rowOff>
    </xdr:from>
    <xdr:to>
      <xdr:col>55</xdr:col>
      <xdr:colOff>0</xdr:colOff>
      <xdr:row>36</xdr:row>
      <xdr:rowOff>80617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48963"/>
          <a:ext cx="8382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20119</xdr:rowOff>
    </xdr:from>
    <xdr:to>
      <xdr:col>50</xdr:col>
      <xdr:colOff>114300</xdr:colOff>
      <xdr:row>36</xdr:row>
      <xdr:rowOff>80617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92319"/>
          <a:ext cx="889000" cy="6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5035</xdr:rowOff>
    </xdr:from>
    <xdr:to>
      <xdr:col>45</xdr:col>
      <xdr:colOff>177800</xdr:colOff>
      <xdr:row>36</xdr:row>
      <xdr:rowOff>20119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77235"/>
          <a:ext cx="889000" cy="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82955</xdr:rowOff>
    </xdr:from>
    <xdr:to>
      <xdr:col>41</xdr:col>
      <xdr:colOff>50800</xdr:colOff>
      <xdr:row>36</xdr:row>
      <xdr:rowOff>5035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12255"/>
          <a:ext cx="889000" cy="26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25963</xdr:rowOff>
    </xdr:from>
    <xdr:to>
      <xdr:col>55</xdr:col>
      <xdr:colOff>50800</xdr:colOff>
      <xdr:row>36</xdr:row>
      <xdr:rowOff>127563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48840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4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29817</xdr:rowOff>
    </xdr:from>
    <xdr:to>
      <xdr:col>50</xdr:col>
      <xdr:colOff>165100</xdr:colOff>
      <xdr:row>36</xdr:row>
      <xdr:rowOff>131417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147944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7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140769</xdr:rowOff>
    </xdr:from>
    <xdr:to>
      <xdr:col>46</xdr:col>
      <xdr:colOff>38100</xdr:colOff>
      <xdr:row>36</xdr:row>
      <xdr:rowOff>70919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4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87446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1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125685</xdr:rowOff>
    </xdr:from>
    <xdr:to>
      <xdr:col>41</xdr:col>
      <xdr:colOff>101600</xdr:colOff>
      <xdr:row>36</xdr:row>
      <xdr:rowOff>55835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72362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32155</xdr:rowOff>
    </xdr:from>
    <xdr:to>
      <xdr:col>36</xdr:col>
      <xdr:colOff>165100</xdr:colOff>
      <xdr:row>34</xdr:row>
      <xdr:rowOff>133755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150282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3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73987</xdr:rowOff>
    </xdr:from>
    <xdr:to>
      <xdr:col>55</xdr:col>
      <xdr:colOff>0</xdr:colOff>
      <xdr:row>57</xdr:row>
      <xdr:rowOff>72921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75187"/>
          <a:ext cx="838200" cy="17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108268</xdr:rowOff>
    </xdr:from>
    <xdr:to>
      <xdr:col>50</xdr:col>
      <xdr:colOff>114300</xdr:colOff>
      <xdr:row>57</xdr:row>
      <xdr:rowOff>72921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09468"/>
          <a:ext cx="889000" cy="1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26378</xdr:rowOff>
    </xdr:from>
    <xdr:to>
      <xdr:col>45</xdr:col>
      <xdr:colOff>177800</xdr:colOff>
      <xdr:row>56</xdr:row>
      <xdr:rowOff>108268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56128"/>
          <a:ext cx="889000" cy="2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26378</xdr:rowOff>
    </xdr:from>
    <xdr:to>
      <xdr:col>41</xdr:col>
      <xdr:colOff>50800</xdr:colOff>
      <xdr:row>55</xdr:row>
      <xdr:rowOff>137629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56128"/>
          <a:ext cx="889000" cy="11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23187</xdr:rowOff>
    </xdr:from>
    <xdr:to>
      <xdr:col>55</xdr:col>
      <xdr:colOff>50800</xdr:colOff>
      <xdr:row>56</xdr:row>
      <xdr:rowOff>124787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22121</xdr:rowOff>
    </xdr:from>
    <xdr:to>
      <xdr:col>50</xdr:col>
      <xdr:colOff>165100</xdr:colOff>
      <xdr:row>57</xdr:row>
      <xdr:rowOff>123721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114848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8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57468</xdr:rowOff>
    </xdr:from>
    <xdr:to>
      <xdr:col>46</xdr:col>
      <xdr:colOff>38100</xdr:colOff>
      <xdr:row>56</xdr:row>
      <xdr:rowOff>159068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150195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7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147028</xdr:rowOff>
    </xdr:from>
    <xdr:to>
      <xdr:col>41</xdr:col>
      <xdr:colOff>101600</xdr:colOff>
      <xdr:row>55</xdr:row>
      <xdr:rowOff>77178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0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93705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86829</xdr:rowOff>
    </xdr:from>
    <xdr:to>
      <xdr:col>36</xdr:col>
      <xdr:colOff>165100</xdr:colOff>
      <xdr:row>56</xdr:row>
      <xdr:rowOff>16979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1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33506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9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5251</xdr:rowOff>
    </xdr:from>
    <xdr:to>
      <xdr:col>55</xdr:col>
      <xdr:colOff>0</xdr:colOff>
      <xdr:row>79</xdr:row>
      <xdr:rowOff>7503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49801"/>
          <a:ext cx="838200" cy="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7503</xdr:rowOff>
    </xdr:from>
    <xdr:to>
      <xdr:col>50</xdr:col>
      <xdr:colOff>114300</xdr:colOff>
      <xdr:row>79</xdr:row>
      <xdr:rowOff>20436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52053"/>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20436</xdr:rowOff>
    </xdr:from>
    <xdr:to>
      <xdr:col>45</xdr:col>
      <xdr:colOff>177800</xdr:colOff>
      <xdr:row>79</xdr:row>
      <xdr:rowOff>26761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64986"/>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110744</xdr:rowOff>
    </xdr:from>
    <xdr:to>
      <xdr:col>41</xdr:col>
      <xdr:colOff>50800</xdr:colOff>
      <xdr:row>79</xdr:row>
      <xdr:rowOff>26761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40944"/>
          <a:ext cx="889000" cy="4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125901</xdr:rowOff>
    </xdr:from>
    <xdr:to>
      <xdr:col>55</xdr:col>
      <xdr:colOff>50800</xdr:colOff>
      <xdr:row>79</xdr:row>
      <xdr:rowOff>56051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40828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1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128153</xdr:rowOff>
    </xdr:from>
    <xdr:to>
      <xdr:col>50</xdr:col>
      <xdr:colOff>165100</xdr:colOff>
      <xdr:row>79</xdr:row>
      <xdr:rowOff>58303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49430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9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141086</xdr:rowOff>
    </xdr:from>
    <xdr:to>
      <xdr:col>46</xdr:col>
      <xdr:colOff>38100</xdr:colOff>
      <xdr:row>79</xdr:row>
      <xdr:rowOff>71236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62363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147411</xdr:rowOff>
    </xdr:from>
    <xdr:to>
      <xdr:col>41</xdr:col>
      <xdr:colOff>101600</xdr:colOff>
      <xdr:row>79</xdr:row>
      <xdr:rowOff>77561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68688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59944</xdr:rowOff>
    </xdr:from>
    <xdr:to>
      <xdr:col>36</xdr:col>
      <xdr:colOff>165100</xdr:colOff>
      <xdr:row>76</xdr:row>
      <xdr:rowOff>161544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6621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6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160942</xdr:rowOff>
    </xdr:from>
    <xdr:to>
      <xdr:col>55</xdr:col>
      <xdr:colOff>0</xdr:colOff>
      <xdr:row>96</xdr:row>
      <xdr:rowOff>162361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48692"/>
          <a:ext cx="838200" cy="17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152479</xdr:rowOff>
    </xdr:from>
    <xdr:to>
      <xdr:col>50</xdr:col>
      <xdr:colOff>114300</xdr:colOff>
      <xdr:row>96</xdr:row>
      <xdr:rowOff>162361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40229"/>
          <a:ext cx="889000" cy="18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16444</xdr:rowOff>
    </xdr:from>
    <xdr:to>
      <xdr:col>45</xdr:col>
      <xdr:colOff>177800</xdr:colOff>
      <xdr:row>95</xdr:row>
      <xdr:rowOff>152479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132744"/>
          <a:ext cx="889000" cy="30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16444</xdr:rowOff>
    </xdr:from>
    <xdr:to>
      <xdr:col>41</xdr:col>
      <xdr:colOff>50800</xdr:colOff>
      <xdr:row>96</xdr:row>
      <xdr:rowOff>52598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132744"/>
          <a:ext cx="889000" cy="37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110142</xdr:rowOff>
    </xdr:from>
    <xdr:to>
      <xdr:col>55</xdr:col>
      <xdr:colOff>50800</xdr:colOff>
      <xdr:row>96</xdr:row>
      <xdr:rowOff>40292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133019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111561</xdr:rowOff>
    </xdr:from>
    <xdr:to>
      <xdr:col>50</xdr:col>
      <xdr:colOff>165100</xdr:colOff>
      <xdr:row>97</xdr:row>
      <xdr:rowOff>41711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32838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6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101679</xdr:rowOff>
    </xdr:from>
    <xdr:to>
      <xdr:col>46</xdr:col>
      <xdr:colOff>38100</xdr:colOff>
      <xdr:row>96</xdr:row>
      <xdr:rowOff>31829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8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48356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137094</xdr:rowOff>
    </xdr:from>
    <xdr:to>
      <xdr:col>41</xdr:col>
      <xdr:colOff>101600</xdr:colOff>
      <xdr:row>94</xdr:row>
      <xdr:rowOff>67244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0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83771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85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1798</xdr:rowOff>
    </xdr:from>
    <xdr:to>
      <xdr:col>36</xdr:col>
      <xdr:colOff>165100</xdr:colOff>
      <xdr:row>96</xdr:row>
      <xdr:rowOff>103398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119925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77664</xdr:rowOff>
    </xdr:from>
    <xdr:to>
      <xdr:col>85</xdr:col>
      <xdr:colOff>127000</xdr:colOff>
      <xdr:row>39</xdr:row>
      <xdr:rowOff>82224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64214"/>
          <a:ext cx="838200" cy="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77664</xdr:rowOff>
    </xdr:from>
    <xdr:to>
      <xdr:col>81</xdr:col>
      <xdr:colOff>50800</xdr:colOff>
      <xdr:row>39</xdr:row>
      <xdr:rowOff>92893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64214"/>
          <a:ext cx="889000" cy="1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82909</xdr:rowOff>
    </xdr:from>
    <xdr:to>
      <xdr:col>76</xdr:col>
      <xdr:colOff>114300</xdr:colOff>
      <xdr:row>39</xdr:row>
      <xdr:rowOff>92893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9459"/>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75055</xdr:rowOff>
    </xdr:from>
    <xdr:to>
      <xdr:col>71</xdr:col>
      <xdr:colOff>177800</xdr:colOff>
      <xdr:row>39</xdr:row>
      <xdr:rowOff>82909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1605"/>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31424</xdr:rowOff>
    </xdr:from>
    <xdr:to>
      <xdr:col>85</xdr:col>
      <xdr:colOff>177800</xdr:colOff>
      <xdr:row>39</xdr:row>
      <xdr:rowOff>133024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26864</xdr:rowOff>
    </xdr:from>
    <xdr:to>
      <xdr:col>81</xdr:col>
      <xdr:colOff>101600</xdr:colOff>
      <xdr:row>39</xdr:row>
      <xdr:rowOff>128464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1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119591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0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42093</xdr:rowOff>
    </xdr:from>
    <xdr:to>
      <xdr:col>76</xdr:col>
      <xdr:colOff>165100</xdr:colOff>
      <xdr:row>39</xdr:row>
      <xdr:rowOff>143693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134820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2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32109</xdr:rowOff>
    </xdr:from>
    <xdr:to>
      <xdr:col>72</xdr:col>
      <xdr:colOff>38100</xdr:colOff>
      <xdr:row>39</xdr:row>
      <xdr:rowOff>133709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124836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24255</xdr:rowOff>
    </xdr:from>
    <xdr:to>
      <xdr:col>67</xdr:col>
      <xdr:colOff>101600</xdr:colOff>
      <xdr:row>39</xdr:row>
      <xdr:rowOff>125855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116982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114415</xdr:rowOff>
    </xdr:from>
    <xdr:to>
      <xdr:col>85</xdr:col>
      <xdr:colOff>127000</xdr:colOff>
      <xdr:row>77</xdr:row>
      <xdr:rowOff>118080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6065"/>
          <a:ext cx="8382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118080</xdr:rowOff>
    </xdr:from>
    <xdr:to>
      <xdr:col>81</xdr:col>
      <xdr:colOff>50800</xdr:colOff>
      <xdr:row>77</xdr:row>
      <xdr:rowOff>129246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9730"/>
          <a:ext cx="8890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129246</xdr:rowOff>
    </xdr:from>
    <xdr:to>
      <xdr:col>76</xdr:col>
      <xdr:colOff>114300</xdr:colOff>
      <xdr:row>77</xdr:row>
      <xdr:rowOff>143966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0896"/>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143966</xdr:rowOff>
    </xdr:from>
    <xdr:to>
      <xdr:col>71</xdr:col>
      <xdr:colOff>177800</xdr:colOff>
      <xdr:row>77</xdr:row>
      <xdr:rowOff>152481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5616"/>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63615</xdr:rowOff>
    </xdr:from>
    <xdr:to>
      <xdr:col>85</xdr:col>
      <xdr:colOff>177800</xdr:colOff>
      <xdr:row>77</xdr:row>
      <xdr:rowOff>165215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22992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67280</xdr:rowOff>
    </xdr:from>
    <xdr:to>
      <xdr:col>81</xdr:col>
      <xdr:colOff>101600</xdr:colOff>
      <xdr:row>77</xdr:row>
      <xdr:rowOff>168880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13957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78446</xdr:rowOff>
    </xdr:from>
    <xdr:to>
      <xdr:col>76</xdr:col>
      <xdr:colOff>165100</xdr:colOff>
      <xdr:row>78</xdr:row>
      <xdr:rowOff>8596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25123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93166</xdr:rowOff>
    </xdr:from>
    <xdr:to>
      <xdr:col>72</xdr:col>
      <xdr:colOff>38100</xdr:colOff>
      <xdr:row>78</xdr:row>
      <xdr:rowOff>23316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14443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101681</xdr:rowOff>
    </xdr:from>
    <xdr:to>
      <xdr:col>67</xdr:col>
      <xdr:colOff>101600</xdr:colOff>
      <xdr:row>78</xdr:row>
      <xdr:rowOff>31831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22958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5390</xdr:rowOff>
    </xdr:from>
    <xdr:to>
      <xdr:col>85</xdr:col>
      <xdr:colOff>127000</xdr:colOff>
      <xdr:row>99</xdr:row>
      <xdr:rowOff>14362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78940"/>
          <a:ext cx="8382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7274</xdr:rowOff>
    </xdr:from>
    <xdr:to>
      <xdr:col>81</xdr:col>
      <xdr:colOff>50800</xdr:colOff>
      <xdr:row>99</xdr:row>
      <xdr:rowOff>14362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80824"/>
          <a:ext cx="8890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7274</xdr:rowOff>
    </xdr:from>
    <xdr:to>
      <xdr:col>76</xdr:col>
      <xdr:colOff>114300</xdr:colOff>
      <xdr:row>99</xdr:row>
      <xdr:rowOff>32169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80824"/>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32169</xdr:rowOff>
    </xdr:from>
    <xdr:to>
      <xdr:col>71</xdr:col>
      <xdr:colOff>177800</xdr:colOff>
      <xdr:row>99</xdr:row>
      <xdr:rowOff>34576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5719"/>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126040</xdr:rowOff>
    </xdr:from>
    <xdr:to>
      <xdr:col>85</xdr:col>
      <xdr:colOff>177800</xdr:colOff>
      <xdr:row>99</xdr:row>
      <xdr:rowOff>56190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135012</xdr:rowOff>
    </xdr:from>
    <xdr:to>
      <xdr:col>81</xdr:col>
      <xdr:colOff>101600</xdr:colOff>
      <xdr:row>99</xdr:row>
      <xdr:rowOff>65162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56289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127924</xdr:rowOff>
    </xdr:from>
    <xdr:to>
      <xdr:col>76</xdr:col>
      <xdr:colOff>165100</xdr:colOff>
      <xdr:row>99</xdr:row>
      <xdr:rowOff>58074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49201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152819</xdr:rowOff>
    </xdr:from>
    <xdr:to>
      <xdr:col>72</xdr:col>
      <xdr:colOff>38100</xdr:colOff>
      <xdr:row>99</xdr:row>
      <xdr:rowOff>82969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74096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4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155226</xdr:rowOff>
    </xdr:from>
    <xdr:to>
      <xdr:col>67</xdr:col>
      <xdr:colOff>101600</xdr:colOff>
      <xdr:row>99</xdr:row>
      <xdr:rowOff>85376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76503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5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14427</xdr:rowOff>
    </xdr:from>
    <xdr:to>
      <xdr:col>116</xdr:col>
      <xdr:colOff>63500</xdr:colOff>
      <xdr:row>38</xdr:row>
      <xdr:rowOff>31670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29527"/>
          <a:ext cx="838200" cy="1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14427</xdr:rowOff>
    </xdr:from>
    <xdr:to>
      <xdr:col>111</xdr:col>
      <xdr:colOff>177800</xdr:colOff>
      <xdr:row>38</xdr:row>
      <xdr:rowOff>148910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29527"/>
          <a:ext cx="889000" cy="13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148910</xdr:rowOff>
    </xdr:from>
    <xdr:to>
      <xdr:col>107</xdr:col>
      <xdr:colOff>50800</xdr:colOff>
      <xdr:row>39</xdr:row>
      <xdr:rowOff>58939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64010"/>
          <a:ext cx="889000" cy="8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58939</xdr:rowOff>
    </xdr:from>
    <xdr:to>
      <xdr:col>102</xdr:col>
      <xdr:colOff>114300</xdr:colOff>
      <xdr:row>39</xdr:row>
      <xdr:rowOff>75921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45489"/>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152320</xdr:rowOff>
    </xdr:from>
    <xdr:to>
      <xdr:col>116</xdr:col>
      <xdr:colOff>114300</xdr:colOff>
      <xdr:row>38</xdr:row>
      <xdr:rowOff>82470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9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3747</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4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135077</xdr:rowOff>
    </xdr:from>
    <xdr:to>
      <xdr:col>112</xdr:col>
      <xdr:colOff>38100</xdr:colOff>
      <xdr:row>38</xdr:row>
      <xdr:rowOff>65227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81754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5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98110</xdr:rowOff>
    </xdr:from>
    <xdr:to>
      <xdr:col>107</xdr:col>
      <xdr:colOff>101600</xdr:colOff>
      <xdr:row>39</xdr:row>
      <xdr:rowOff>28260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1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19387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0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8139</xdr:rowOff>
    </xdr:from>
    <xdr:to>
      <xdr:col>102</xdr:col>
      <xdr:colOff>165100</xdr:colOff>
      <xdr:row>39</xdr:row>
      <xdr:rowOff>109739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100866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25121</xdr:rowOff>
    </xdr:from>
    <xdr:to>
      <xdr:col>98</xdr:col>
      <xdr:colOff>38100</xdr:colOff>
      <xdr:row>39</xdr:row>
      <xdr:rowOff>126721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117848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04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165295</xdr:rowOff>
    </xdr:from>
    <xdr:to>
      <xdr:col>116</xdr:col>
      <xdr:colOff>63500</xdr:colOff>
      <xdr:row>59</xdr:row>
      <xdr:rowOff>7645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09395"/>
          <a:ext cx="838200" cy="1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165295</xdr:rowOff>
    </xdr:from>
    <xdr:to>
      <xdr:col>111</xdr:col>
      <xdr:colOff>177800</xdr:colOff>
      <xdr:row>58</xdr:row>
      <xdr:rowOff>165936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09395"/>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165936</xdr:rowOff>
    </xdr:from>
    <xdr:to>
      <xdr:col>107</xdr:col>
      <xdr:colOff>50800</xdr:colOff>
      <xdr:row>58</xdr:row>
      <xdr:rowOff>166797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10036"/>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166797</xdr:rowOff>
    </xdr:from>
    <xdr:to>
      <xdr:col>102</xdr:col>
      <xdr:colOff>114300</xdr:colOff>
      <xdr:row>58</xdr:row>
      <xdr:rowOff>167764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10897"/>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128295</xdr:rowOff>
    </xdr:from>
    <xdr:to>
      <xdr:col>116</xdr:col>
      <xdr:colOff>114300</xdr:colOff>
      <xdr:row>59</xdr:row>
      <xdr:rowOff>58445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114495</xdr:rowOff>
    </xdr:from>
    <xdr:to>
      <xdr:col>112</xdr:col>
      <xdr:colOff>38100</xdr:colOff>
      <xdr:row>59</xdr:row>
      <xdr:rowOff>44645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61172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3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115136</xdr:rowOff>
    </xdr:from>
    <xdr:to>
      <xdr:col>107</xdr:col>
      <xdr:colOff>101600</xdr:colOff>
      <xdr:row>59</xdr:row>
      <xdr:rowOff>45286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61813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3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115997</xdr:rowOff>
    </xdr:from>
    <xdr:to>
      <xdr:col>102</xdr:col>
      <xdr:colOff>165100</xdr:colOff>
      <xdr:row>59</xdr:row>
      <xdr:rowOff>46147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62674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3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116964</xdr:rowOff>
    </xdr:from>
    <xdr:to>
      <xdr:col>98</xdr:col>
      <xdr:colOff>38100</xdr:colOff>
      <xdr:row>59</xdr:row>
      <xdr:rowOff>47114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63641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16942</xdr:rowOff>
    </xdr:from>
    <xdr:to>
      <xdr:col>116</xdr:col>
      <xdr:colOff>63500</xdr:colOff>
      <xdr:row>74</xdr:row>
      <xdr:rowOff>35668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04242"/>
          <a:ext cx="8382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35668</xdr:rowOff>
    </xdr:from>
    <xdr:to>
      <xdr:col>111</xdr:col>
      <xdr:colOff>177800</xdr:colOff>
      <xdr:row>74</xdr:row>
      <xdr:rowOff>70282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22968"/>
          <a:ext cx="889000" cy="3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70282</xdr:rowOff>
    </xdr:from>
    <xdr:to>
      <xdr:col>107</xdr:col>
      <xdr:colOff>50800</xdr:colOff>
      <xdr:row>74</xdr:row>
      <xdr:rowOff>102971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757582"/>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102971</xdr:rowOff>
    </xdr:from>
    <xdr:to>
      <xdr:col>102</xdr:col>
      <xdr:colOff>114300</xdr:colOff>
      <xdr:row>74</xdr:row>
      <xdr:rowOff>147396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790271"/>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137592</xdr:rowOff>
    </xdr:from>
    <xdr:to>
      <xdr:col>116</xdr:col>
      <xdr:colOff>114300</xdr:colOff>
      <xdr:row>74</xdr:row>
      <xdr:rowOff>67742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5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160469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156318</xdr:rowOff>
    </xdr:from>
    <xdr:to>
      <xdr:col>112</xdr:col>
      <xdr:colOff>38100</xdr:colOff>
      <xdr:row>74</xdr:row>
      <xdr:rowOff>86468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102995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4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19482</xdr:rowOff>
    </xdr:from>
    <xdr:to>
      <xdr:col>107</xdr:col>
      <xdr:colOff>101600</xdr:colOff>
      <xdr:row>74</xdr:row>
      <xdr:rowOff>121082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0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137609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52171</xdr:rowOff>
    </xdr:from>
    <xdr:to>
      <xdr:col>102</xdr:col>
      <xdr:colOff>165100</xdr:colOff>
      <xdr:row>74</xdr:row>
      <xdr:rowOff>153771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170298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96596</xdr:rowOff>
    </xdr:from>
    <xdr:to>
      <xdr:col>98</xdr:col>
      <xdr:colOff>38100</xdr:colOff>
      <xdr:row>75</xdr:row>
      <xdr:rowOff>26746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8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43273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798,365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74,707</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定員適正化計画の成果の表れにより類似団体平均と同程度の水準で推移しているが、会計年度任用職員の勤勉手当の皆増等の影響により、前年度に比べ住民一人当たりで</a:t>
          </a:r>
          <a:r>
            <a:rPr kumimoji="1" lang="en-US" altLang="ja-JP" sz="1300">
              <a:latin typeface="ＭＳ Ｐゴシック" panose="020B0600070205080204" pitchFamily="50" charset="-128"/>
              <a:ea typeface="ＭＳ Ｐゴシック" panose="020B0600070205080204" pitchFamily="50" charset="-128"/>
            </a:rPr>
            <a:t>12,386</a:t>
          </a:r>
          <a:r>
            <a:rPr kumimoji="1" lang="ja-JP" altLang="en-US" sz="1300">
              <a:latin typeface="ＭＳ Ｐゴシック" panose="020B0600070205080204" pitchFamily="50" charset="-128"/>
              <a:ea typeface="ＭＳ Ｐゴシック" panose="020B0600070205080204" pitchFamily="50" charset="-128"/>
            </a:rPr>
            <a:t>円増加している。物件費は住民一人当たり</a:t>
          </a:r>
          <a:r>
            <a:rPr kumimoji="1" lang="en-US" altLang="ja-JP" sz="1300">
              <a:latin typeface="ＭＳ Ｐゴシック" panose="020B0600070205080204" pitchFamily="50" charset="-128"/>
              <a:ea typeface="ＭＳ Ｐゴシック" panose="020B0600070205080204" pitchFamily="50" charset="-128"/>
            </a:rPr>
            <a:t>127,795</a:t>
          </a:r>
          <a:r>
            <a:rPr kumimoji="1" lang="ja-JP" altLang="en-US" sz="1300">
              <a:latin typeface="ＭＳ Ｐゴシック" panose="020B0600070205080204" pitchFamily="50" charset="-128"/>
              <a:ea typeface="ＭＳ Ｐゴシック" panose="020B0600070205080204" pitchFamily="50" charset="-128"/>
            </a:rPr>
            <a:t>円となっており、ふるさと納税事業の受付業務委託料の増加等の影響により増加し、類似団体平均との差が広がった。補助費等が類似団体と比較して一人当たりのコストが高い状況が続いているのは、市立八幡浜総合病院への繰出金が多くなっているためである。下水道事業会計への繰出金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面整備が完了したことにより、今後は緩やかに減少していくことと見込まれるが、引き続き、全ての特別会計及び企業会計で経費支出の効率化に努める。普通建設事業費（うち更新整備）が類似団体平均より高くなったが、令和６年度は宮内小学校体育館長寿命化事業や弓道場建設事業等の大型事業が増加したことによる。今後も、愛宕山プロジェクト（避難路整備等）や中学校跡地利用プロジェクト（養護老人ホーム整備事業等）等の大型プロジェクトを予定しているが、公共施設等総合管理計画に基づき、長期的視点をもって公共施設等の更新・統廃合・長寿命化を計画的に行うことにより、財政負担の軽減・平準化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30,019
29,503
132.65
24,734,512
23,966,133
206,621
11,966,335
22,092,282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8445</xdr:rowOff>
    </xdr:from>
    <xdr:to>
      <xdr:col>24</xdr:col>
      <xdr:colOff>63500</xdr:colOff>
      <xdr:row>38</xdr:row>
      <xdr:rowOff>85027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23545"/>
          <a:ext cx="838200" cy="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85027</xdr:rowOff>
    </xdr:from>
    <xdr:to>
      <xdr:col>19</xdr:col>
      <xdr:colOff>177800</xdr:colOff>
      <xdr:row>38</xdr:row>
      <xdr:rowOff>92456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0012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92456</xdr:rowOff>
    </xdr:from>
    <xdr:to>
      <xdr:col>15</xdr:col>
      <xdr:colOff>50800</xdr:colOff>
      <xdr:row>38</xdr:row>
      <xdr:rowOff>146939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07556"/>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146939</xdr:rowOff>
    </xdr:from>
    <xdr:to>
      <xdr:col>10</xdr:col>
      <xdr:colOff>114300</xdr:colOff>
      <xdr:row>38</xdr:row>
      <xdr:rowOff>153226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62039"/>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129096</xdr:rowOff>
    </xdr:from>
    <xdr:to>
      <xdr:col>24</xdr:col>
      <xdr:colOff>114300</xdr:colOff>
      <xdr:row>38</xdr:row>
      <xdr:rowOff>59246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107523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34227</xdr:rowOff>
    </xdr:from>
    <xdr:to>
      <xdr:col>20</xdr:col>
      <xdr:colOff>38100</xdr:colOff>
      <xdr:row>38</xdr:row>
      <xdr:rowOff>135827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126954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41656</xdr:rowOff>
    </xdr:from>
    <xdr:to>
      <xdr:col>15</xdr:col>
      <xdr:colOff>101600</xdr:colOff>
      <xdr:row>38</xdr:row>
      <xdr:rowOff>143256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134383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96139</xdr:rowOff>
    </xdr:from>
    <xdr:to>
      <xdr:col>10</xdr:col>
      <xdr:colOff>165100</xdr:colOff>
      <xdr:row>39</xdr:row>
      <xdr:rowOff>26289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17416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0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102426</xdr:rowOff>
    </xdr:from>
    <xdr:to>
      <xdr:col>6</xdr:col>
      <xdr:colOff>38100</xdr:colOff>
      <xdr:row>39</xdr:row>
      <xdr:rowOff>32576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23703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1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41410</xdr:rowOff>
    </xdr:from>
    <xdr:to>
      <xdr:col>24</xdr:col>
      <xdr:colOff>63500</xdr:colOff>
      <xdr:row>58</xdr:row>
      <xdr:rowOff>80231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5510"/>
          <a:ext cx="838200" cy="3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76729</xdr:rowOff>
    </xdr:from>
    <xdr:to>
      <xdr:col>19</xdr:col>
      <xdr:colOff>177800</xdr:colOff>
      <xdr:row>58</xdr:row>
      <xdr:rowOff>80231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20829"/>
          <a:ext cx="8890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76729</xdr:rowOff>
    </xdr:from>
    <xdr:to>
      <xdr:col>15</xdr:col>
      <xdr:colOff>50800</xdr:colOff>
      <xdr:row>58</xdr:row>
      <xdr:rowOff>101943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20829"/>
          <a:ext cx="889000" cy="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135096</xdr:rowOff>
    </xdr:from>
    <xdr:to>
      <xdr:col>10</xdr:col>
      <xdr:colOff>114300</xdr:colOff>
      <xdr:row>58</xdr:row>
      <xdr:rowOff>101943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7746"/>
          <a:ext cx="889000" cy="13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162060</xdr:rowOff>
    </xdr:from>
    <xdr:to>
      <xdr:col>24</xdr:col>
      <xdr:colOff>114300</xdr:colOff>
      <xdr:row>58</xdr:row>
      <xdr:rowOff>92210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29431</xdr:rowOff>
    </xdr:from>
    <xdr:to>
      <xdr:col>20</xdr:col>
      <xdr:colOff>38100</xdr:colOff>
      <xdr:row>58</xdr:row>
      <xdr:rowOff>131031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122158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25929</xdr:rowOff>
    </xdr:from>
    <xdr:to>
      <xdr:col>15</xdr:col>
      <xdr:colOff>101600</xdr:colOff>
      <xdr:row>58</xdr:row>
      <xdr:rowOff>127529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118656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51143</xdr:rowOff>
    </xdr:from>
    <xdr:to>
      <xdr:col>10</xdr:col>
      <xdr:colOff>165100</xdr:colOff>
      <xdr:row>58</xdr:row>
      <xdr:rowOff>152743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143870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84296</xdr:rowOff>
    </xdr:from>
    <xdr:to>
      <xdr:col>6</xdr:col>
      <xdr:colOff>38100</xdr:colOff>
      <xdr:row>58</xdr:row>
      <xdr:rowOff>14446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53527</xdr:rowOff>
    </xdr:from>
    <xdr:to>
      <xdr:col>24</xdr:col>
      <xdr:colOff>63500</xdr:colOff>
      <xdr:row>77</xdr:row>
      <xdr:rowOff>74954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5177"/>
          <a:ext cx="838200" cy="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74954</xdr:rowOff>
    </xdr:from>
    <xdr:to>
      <xdr:col>19</xdr:col>
      <xdr:colOff>177800</xdr:colOff>
      <xdr:row>77</xdr:row>
      <xdr:rowOff>123064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6604"/>
          <a:ext cx="889000" cy="4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82279</xdr:rowOff>
    </xdr:from>
    <xdr:to>
      <xdr:col>15</xdr:col>
      <xdr:colOff>50800</xdr:colOff>
      <xdr:row>77</xdr:row>
      <xdr:rowOff>123064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3929"/>
          <a:ext cx="889000" cy="4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82279</xdr:rowOff>
    </xdr:from>
    <xdr:to>
      <xdr:col>10</xdr:col>
      <xdr:colOff>114300</xdr:colOff>
      <xdr:row>78</xdr:row>
      <xdr:rowOff>21579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3929"/>
          <a:ext cx="889000" cy="1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2727</xdr:rowOff>
    </xdr:from>
    <xdr:to>
      <xdr:col>24</xdr:col>
      <xdr:colOff>114300</xdr:colOff>
      <xdr:row>77</xdr:row>
      <xdr:rowOff>104327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152604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24154</xdr:rowOff>
    </xdr:from>
    <xdr:to>
      <xdr:col>20</xdr:col>
      <xdr:colOff>38100</xdr:colOff>
      <xdr:row>77</xdr:row>
      <xdr:rowOff>125754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116881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72264</xdr:rowOff>
    </xdr:from>
    <xdr:to>
      <xdr:col>15</xdr:col>
      <xdr:colOff>101600</xdr:colOff>
      <xdr:row>78</xdr:row>
      <xdr:rowOff>2414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164991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31479</xdr:rowOff>
    </xdr:from>
    <xdr:to>
      <xdr:col>10</xdr:col>
      <xdr:colOff>165100</xdr:colOff>
      <xdr:row>77</xdr:row>
      <xdr:rowOff>133079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124206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142229</xdr:rowOff>
    </xdr:from>
    <xdr:to>
      <xdr:col>6</xdr:col>
      <xdr:colOff>38100</xdr:colOff>
      <xdr:row>78</xdr:row>
      <xdr:rowOff>72379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63506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67163</xdr:rowOff>
    </xdr:from>
    <xdr:to>
      <xdr:col>24</xdr:col>
      <xdr:colOff>63500</xdr:colOff>
      <xdr:row>99</xdr:row>
      <xdr:rowOff>70855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0713"/>
          <a:ext cx="838200" cy="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70855</xdr:rowOff>
    </xdr:from>
    <xdr:to>
      <xdr:col>19</xdr:col>
      <xdr:colOff>177800</xdr:colOff>
      <xdr:row>99</xdr:row>
      <xdr:rowOff>71045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44405"/>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71045</xdr:rowOff>
    </xdr:from>
    <xdr:to>
      <xdr:col>15</xdr:col>
      <xdr:colOff>50800</xdr:colOff>
      <xdr:row>99</xdr:row>
      <xdr:rowOff>72332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4595"/>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72332</xdr:rowOff>
    </xdr:from>
    <xdr:to>
      <xdr:col>10</xdr:col>
      <xdr:colOff>114300</xdr:colOff>
      <xdr:row>99</xdr:row>
      <xdr:rowOff>74597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5882"/>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16363</xdr:rowOff>
    </xdr:from>
    <xdr:to>
      <xdr:col>24</xdr:col>
      <xdr:colOff>114300</xdr:colOff>
      <xdr:row>99</xdr:row>
      <xdr:rowOff>117963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8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147190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20055</xdr:rowOff>
    </xdr:from>
    <xdr:to>
      <xdr:col>20</xdr:col>
      <xdr:colOff>38100</xdr:colOff>
      <xdr:row>99</xdr:row>
      <xdr:rowOff>121655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138182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20245</xdr:rowOff>
    </xdr:from>
    <xdr:to>
      <xdr:col>15</xdr:col>
      <xdr:colOff>101600</xdr:colOff>
      <xdr:row>99</xdr:row>
      <xdr:rowOff>121845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138372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21532</xdr:rowOff>
    </xdr:from>
    <xdr:to>
      <xdr:col>10</xdr:col>
      <xdr:colOff>165100</xdr:colOff>
      <xdr:row>99</xdr:row>
      <xdr:rowOff>123132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139659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23797</xdr:rowOff>
    </xdr:from>
    <xdr:to>
      <xdr:col>6</xdr:col>
      <xdr:colOff>38100</xdr:colOff>
      <xdr:row>99</xdr:row>
      <xdr:rowOff>125397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141924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46300</xdr:rowOff>
    </xdr:from>
    <xdr:to>
      <xdr:col>55</xdr:col>
      <xdr:colOff>0</xdr:colOff>
      <xdr:row>38</xdr:row>
      <xdr:rowOff>51853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1400"/>
          <a:ext cx="8382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51853</xdr:rowOff>
    </xdr:from>
    <xdr:to>
      <xdr:col>50</xdr:col>
      <xdr:colOff>114300</xdr:colOff>
      <xdr:row>38</xdr:row>
      <xdr:rowOff>55771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66953"/>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55771</xdr:rowOff>
    </xdr:from>
    <xdr:to>
      <xdr:col>45</xdr:col>
      <xdr:colOff>177800</xdr:colOff>
      <xdr:row>38</xdr:row>
      <xdr:rowOff>60996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7087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60996</xdr:rowOff>
    </xdr:from>
    <xdr:to>
      <xdr:col>41</xdr:col>
      <xdr:colOff>50800</xdr:colOff>
      <xdr:row>38</xdr:row>
      <xdr:rowOff>65242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760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166950</xdr:rowOff>
    </xdr:from>
    <xdr:to>
      <xdr:col>55</xdr:col>
      <xdr:colOff>50800</xdr:colOff>
      <xdr:row>38</xdr:row>
      <xdr:rowOff>97100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145377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89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1053</xdr:rowOff>
    </xdr:from>
    <xdr:to>
      <xdr:col>50</xdr:col>
      <xdr:colOff>165100</xdr:colOff>
      <xdr:row>38</xdr:row>
      <xdr:rowOff>102653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93780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08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4971</xdr:rowOff>
    </xdr:from>
    <xdr:to>
      <xdr:col>46</xdr:col>
      <xdr:colOff>38100</xdr:colOff>
      <xdr:row>38</xdr:row>
      <xdr:rowOff>106571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97698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1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10196</xdr:rowOff>
    </xdr:from>
    <xdr:to>
      <xdr:col>41</xdr:col>
      <xdr:colOff>101600</xdr:colOff>
      <xdr:row>38</xdr:row>
      <xdr:rowOff>111796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102923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14442</xdr:rowOff>
    </xdr:from>
    <xdr:to>
      <xdr:col>36</xdr:col>
      <xdr:colOff>165100</xdr:colOff>
      <xdr:row>38</xdr:row>
      <xdr:rowOff>116042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107169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22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15875</xdr:rowOff>
    </xdr:from>
    <xdr:to>
      <xdr:col>55</xdr:col>
      <xdr:colOff>0</xdr:colOff>
      <xdr:row>56</xdr:row>
      <xdr:rowOff>28308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17075"/>
          <a:ext cx="838200" cy="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15875</xdr:rowOff>
    </xdr:from>
    <xdr:to>
      <xdr:col>50</xdr:col>
      <xdr:colOff>114300</xdr:colOff>
      <xdr:row>56</xdr:row>
      <xdr:rowOff>56617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17075"/>
          <a:ext cx="889000" cy="4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82956</xdr:rowOff>
    </xdr:from>
    <xdr:to>
      <xdr:col>45</xdr:col>
      <xdr:colOff>177800</xdr:colOff>
      <xdr:row>56</xdr:row>
      <xdr:rowOff>56617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512706"/>
          <a:ext cx="889000" cy="1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82956</xdr:rowOff>
    </xdr:from>
    <xdr:to>
      <xdr:col>41</xdr:col>
      <xdr:colOff>50800</xdr:colOff>
      <xdr:row>55</xdr:row>
      <xdr:rowOff>139611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512706"/>
          <a:ext cx="889000" cy="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148958</xdr:rowOff>
    </xdr:from>
    <xdr:to>
      <xdr:col>55</xdr:col>
      <xdr:colOff>50800</xdr:colOff>
      <xdr:row>56</xdr:row>
      <xdr:rowOff>79108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7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385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136525</xdr:rowOff>
    </xdr:from>
    <xdr:to>
      <xdr:col>50</xdr:col>
      <xdr:colOff>165100</xdr:colOff>
      <xdr:row>56</xdr:row>
      <xdr:rowOff>66675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83202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5817</xdr:rowOff>
    </xdr:from>
    <xdr:to>
      <xdr:col>46</xdr:col>
      <xdr:colOff>38100</xdr:colOff>
      <xdr:row>56</xdr:row>
      <xdr:rowOff>107417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123944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8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32156</xdr:rowOff>
    </xdr:from>
    <xdr:to>
      <xdr:col>41</xdr:col>
      <xdr:colOff>101600</xdr:colOff>
      <xdr:row>55</xdr:row>
      <xdr:rowOff>133756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150283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23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88811</xdr:rowOff>
    </xdr:from>
    <xdr:to>
      <xdr:col>36</xdr:col>
      <xdr:colOff>165100</xdr:colOff>
      <xdr:row>56</xdr:row>
      <xdr:rowOff>18961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5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35488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29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32006</xdr:rowOff>
    </xdr:from>
    <xdr:to>
      <xdr:col>55</xdr:col>
      <xdr:colOff>0</xdr:colOff>
      <xdr:row>78</xdr:row>
      <xdr:rowOff>66607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05106"/>
          <a:ext cx="8382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149315</xdr:rowOff>
    </xdr:from>
    <xdr:to>
      <xdr:col>50</xdr:col>
      <xdr:colOff>114300</xdr:colOff>
      <xdr:row>78</xdr:row>
      <xdr:rowOff>32006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0965"/>
          <a:ext cx="8890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73085</xdr:rowOff>
    </xdr:from>
    <xdr:to>
      <xdr:col>45</xdr:col>
      <xdr:colOff>177800</xdr:colOff>
      <xdr:row>77</xdr:row>
      <xdr:rowOff>149315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74735"/>
          <a:ext cx="889000" cy="7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73085</xdr:rowOff>
    </xdr:from>
    <xdr:to>
      <xdr:col>41</xdr:col>
      <xdr:colOff>50800</xdr:colOff>
      <xdr:row>77</xdr:row>
      <xdr:rowOff>133998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74735"/>
          <a:ext cx="889000" cy="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15807</xdr:rowOff>
    </xdr:from>
    <xdr:to>
      <xdr:col>55</xdr:col>
      <xdr:colOff>50800</xdr:colOff>
      <xdr:row>78</xdr:row>
      <xdr:rowOff>117407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152656</xdr:rowOff>
    </xdr:from>
    <xdr:to>
      <xdr:col>50</xdr:col>
      <xdr:colOff>165100</xdr:colOff>
      <xdr:row>78</xdr:row>
      <xdr:rowOff>82806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73933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98515</xdr:rowOff>
    </xdr:from>
    <xdr:to>
      <xdr:col>46</xdr:col>
      <xdr:colOff>38100</xdr:colOff>
      <xdr:row>78</xdr:row>
      <xdr:rowOff>28665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45192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22285</xdr:rowOff>
    </xdr:from>
    <xdr:to>
      <xdr:col>41</xdr:col>
      <xdr:colOff>101600</xdr:colOff>
      <xdr:row>77</xdr:row>
      <xdr:rowOff>123885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140412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83198</xdr:rowOff>
    </xdr:from>
    <xdr:to>
      <xdr:col>36</xdr:col>
      <xdr:colOff>165100</xdr:colOff>
      <xdr:row>78</xdr:row>
      <xdr:rowOff>13348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29875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139151</xdr:rowOff>
    </xdr:from>
    <xdr:to>
      <xdr:col>55</xdr:col>
      <xdr:colOff>0</xdr:colOff>
      <xdr:row>96</xdr:row>
      <xdr:rowOff>14275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26901"/>
          <a:ext cx="838200" cy="4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142711</xdr:rowOff>
    </xdr:from>
    <xdr:to>
      <xdr:col>50</xdr:col>
      <xdr:colOff>114300</xdr:colOff>
      <xdr:row>96</xdr:row>
      <xdr:rowOff>14275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30461"/>
          <a:ext cx="889000" cy="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69565</xdr:rowOff>
    </xdr:from>
    <xdr:to>
      <xdr:col>45</xdr:col>
      <xdr:colOff>177800</xdr:colOff>
      <xdr:row>95</xdr:row>
      <xdr:rowOff>142711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014415"/>
          <a:ext cx="889000" cy="4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69565</xdr:rowOff>
    </xdr:from>
    <xdr:to>
      <xdr:col>41</xdr:col>
      <xdr:colOff>50800</xdr:colOff>
      <xdr:row>95</xdr:row>
      <xdr:rowOff>46957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014415"/>
          <a:ext cx="889000" cy="3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88351</xdr:rowOff>
    </xdr:from>
    <xdr:to>
      <xdr:col>55</xdr:col>
      <xdr:colOff>50800</xdr:colOff>
      <xdr:row>96</xdr:row>
      <xdr:rowOff>18501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7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111228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134925</xdr:rowOff>
    </xdr:from>
    <xdr:to>
      <xdr:col>50</xdr:col>
      <xdr:colOff>165100</xdr:colOff>
      <xdr:row>96</xdr:row>
      <xdr:rowOff>65075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81602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91911</xdr:rowOff>
    </xdr:from>
    <xdr:to>
      <xdr:col>46</xdr:col>
      <xdr:colOff>38100</xdr:colOff>
      <xdr:row>96</xdr:row>
      <xdr:rowOff>22061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38588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18765</xdr:rowOff>
    </xdr:from>
    <xdr:to>
      <xdr:col>41</xdr:col>
      <xdr:colOff>101600</xdr:colOff>
      <xdr:row>93</xdr:row>
      <xdr:rowOff>120365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596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136892</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73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167607</xdr:rowOff>
    </xdr:from>
    <xdr:to>
      <xdr:col>36</xdr:col>
      <xdr:colOff>165100</xdr:colOff>
      <xdr:row>95</xdr:row>
      <xdr:rowOff>97757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114284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122827</xdr:rowOff>
    </xdr:from>
    <xdr:to>
      <xdr:col>85</xdr:col>
      <xdr:colOff>127000</xdr:colOff>
      <xdr:row>37</xdr:row>
      <xdr:rowOff>152830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6477"/>
          <a:ext cx="838200" cy="3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144872</xdr:rowOff>
    </xdr:from>
    <xdr:to>
      <xdr:col>81</xdr:col>
      <xdr:colOff>50800</xdr:colOff>
      <xdr:row>37</xdr:row>
      <xdr:rowOff>152830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88522"/>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144872</xdr:rowOff>
    </xdr:from>
    <xdr:to>
      <xdr:col>76</xdr:col>
      <xdr:colOff>114300</xdr:colOff>
      <xdr:row>37</xdr:row>
      <xdr:rowOff>167360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88522"/>
          <a:ext cx="8890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128784</xdr:rowOff>
    </xdr:from>
    <xdr:to>
      <xdr:col>71</xdr:col>
      <xdr:colOff>177800</xdr:colOff>
      <xdr:row>37</xdr:row>
      <xdr:rowOff>167360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72434"/>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72027</xdr:rowOff>
    </xdr:from>
    <xdr:to>
      <xdr:col>85</xdr:col>
      <xdr:colOff>177800</xdr:colOff>
      <xdr:row>38</xdr:row>
      <xdr:rowOff>2177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50454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102030</xdr:rowOff>
    </xdr:from>
    <xdr:to>
      <xdr:col>81</xdr:col>
      <xdr:colOff>101600</xdr:colOff>
      <xdr:row>38</xdr:row>
      <xdr:rowOff>32180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23307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94072</xdr:rowOff>
    </xdr:from>
    <xdr:to>
      <xdr:col>76</xdr:col>
      <xdr:colOff>165100</xdr:colOff>
      <xdr:row>38</xdr:row>
      <xdr:rowOff>24222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15349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116561</xdr:rowOff>
    </xdr:from>
    <xdr:to>
      <xdr:col>72</xdr:col>
      <xdr:colOff>38100</xdr:colOff>
      <xdr:row>38</xdr:row>
      <xdr:rowOff>46710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37837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77984</xdr:rowOff>
    </xdr:from>
    <xdr:to>
      <xdr:col>67</xdr:col>
      <xdr:colOff>101600</xdr:colOff>
      <xdr:row>38</xdr:row>
      <xdr:rowOff>8134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2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170711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1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63333</xdr:rowOff>
    </xdr:from>
    <xdr:to>
      <xdr:col>85</xdr:col>
      <xdr:colOff>127000</xdr:colOff>
      <xdr:row>56</xdr:row>
      <xdr:rowOff>89881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93083"/>
          <a:ext cx="838200" cy="19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39139</xdr:rowOff>
    </xdr:from>
    <xdr:to>
      <xdr:col>81</xdr:col>
      <xdr:colOff>50800</xdr:colOff>
      <xdr:row>56</xdr:row>
      <xdr:rowOff>89881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468889"/>
          <a:ext cx="889000" cy="2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39139</xdr:rowOff>
    </xdr:from>
    <xdr:to>
      <xdr:col>76</xdr:col>
      <xdr:colOff>114300</xdr:colOff>
      <xdr:row>56</xdr:row>
      <xdr:rowOff>62159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468889"/>
          <a:ext cx="889000" cy="19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32822</xdr:rowOff>
    </xdr:from>
    <xdr:to>
      <xdr:col>71</xdr:col>
      <xdr:colOff>177800</xdr:colOff>
      <xdr:row>56</xdr:row>
      <xdr:rowOff>62159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34022"/>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12533</xdr:rowOff>
    </xdr:from>
    <xdr:to>
      <xdr:col>85</xdr:col>
      <xdr:colOff>177800</xdr:colOff>
      <xdr:row>55</xdr:row>
      <xdr:rowOff>114133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35410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39081</xdr:rowOff>
    </xdr:from>
    <xdr:to>
      <xdr:col>81</xdr:col>
      <xdr:colOff>101600</xdr:colOff>
      <xdr:row>56</xdr:row>
      <xdr:rowOff>140681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4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131808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3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159789</xdr:rowOff>
    </xdr:from>
    <xdr:to>
      <xdr:col>76</xdr:col>
      <xdr:colOff>165100</xdr:colOff>
      <xdr:row>55</xdr:row>
      <xdr:rowOff>89939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106466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19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11359</xdr:rowOff>
    </xdr:from>
    <xdr:to>
      <xdr:col>72</xdr:col>
      <xdr:colOff>38100</xdr:colOff>
      <xdr:row>56</xdr:row>
      <xdr:rowOff>112959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104086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0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153472</xdr:rowOff>
    </xdr:from>
    <xdr:to>
      <xdr:col>67</xdr:col>
      <xdr:colOff>101600</xdr:colOff>
      <xdr:row>56</xdr:row>
      <xdr:rowOff>83622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8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74749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7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77665</xdr:rowOff>
    </xdr:from>
    <xdr:to>
      <xdr:col>85</xdr:col>
      <xdr:colOff>127000</xdr:colOff>
      <xdr:row>79</xdr:row>
      <xdr:rowOff>82223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2215"/>
          <a:ext cx="838200" cy="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77665</xdr:rowOff>
    </xdr:from>
    <xdr:to>
      <xdr:col>81</xdr:col>
      <xdr:colOff>50800</xdr:colOff>
      <xdr:row>79</xdr:row>
      <xdr:rowOff>92892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22215"/>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82910</xdr:rowOff>
    </xdr:from>
    <xdr:to>
      <xdr:col>76</xdr:col>
      <xdr:colOff>114300</xdr:colOff>
      <xdr:row>79</xdr:row>
      <xdr:rowOff>92892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7460"/>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75056</xdr:rowOff>
    </xdr:from>
    <xdr:to>
      <xdr:col>71</xdr:col>
      <xdr:colOff>177800</xdr:colOff>
      <xdr:row>79</xdr:row>
      <xdr:rowOff>82910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19606"/>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31423</xdr:rowOff>
    </xdr:from>
    <xdr:to>
      <xdr:col>85</xdr:col>
      <xdr:colOff>177800</xdr:colOff>
      <xdr:row>79</xdr:row>
      <xdr:rowOff>133023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26865</xdr:rowOff>
    </xdr:from>
    <xdr:to>
      <xdr:col>81</xdr:col>
      <xdr:colOff>101600</xdr:colOff>
      <xdr:row>79</xdr:row>
      <xdr:rowOff>128465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119592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42092</xdr:rowOff>
    </xdr:from>
    <xdr:to>
      <xdr:col>76</xdr:col>
      <xdr:colOff>165100</xdr:colOff>
      <xdr:row>79</xdr:row>
      <xdr:rowOff>143692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134819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32110</xdr:rowOff>
    </xdr:from>
    <xdr:to>
      <xdr:col>72</xdr:col>
      <xdr:colOff>38100</xdr:colOff>
      <xdr:row>79</xdr:row>
      <xdr:rowOff>133710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124837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24256</xdr:rowOff>
    </xdr:from>
    <xdr:to>
      <xdr:col>67</xdr:col>
      <xdr:colOff>101600</xdr:colOff>
      <xdr:row>79</xdr:row>
      <xdr:rowOff>125856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116983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114415</xdr:rowOff>
    </xdr:from>
    <xdr:to>
      <xdr:col>85</xdr:col>
      <xdr:colOff>127000</xdr:colOff>
      <xdr:row>97</xdr:row>
      <xdr:rowOff>118080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5065"/>
          <a:ext cx="8382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118080</xdr:rowOff>
    </xdr:from>
    <xdr:to>
      <xdr:col>81</xdr:col>
      <xdr:colOff>50800</xdr:colOff>
      <xdr:row>97</xdr:row>
      <xdr:rowOff>129246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48730"/>
          <a:ext cx="889000" cy="1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129246</xdr:rowOff>
    </xdr:from>
    <xdr:to>
      <xdr:col>76</xdr:col>
      <xdr:colOff>114300</xdr:colOff>
      <xdr:row>97</xdr:row>
      <xdr:rowOff>143966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9896"/>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143966</xdr:rowOff>
    </xdr:from>
    <xdr:to>
      <xdr:col>71</xdr:col>
      <xdr:colOff>177800</xdr:colOff>
      <xdr:row>97</xdr:row>
      <xdr:rowOff>152481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74616"/>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63615</xdr:rowOff>
    </xdr:from>
    <xdr:to>
      <xdr:col>85</xdr:col>
      <xdr:colOff>177800</xdr:colOff>
      <xdr:row>97</xdr:row>
      <xdr:rowOff>165215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22992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67280</xdr:rowOff>
    </xdr:from>
    <xdr:to>
      <xdr:col>81</xdr:col>
      <xdr:colOff>101600</xdr:colOff>
      <xdr:row>97</xdr:row>
      <xdr:rowOff>168880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78446</xdr:rowOff>
    </xdr:from>
    <xdr:to>
      <xdr:col>76</xdr:col>
      <xdr:colOff>165100</xdr:colOff>
      <xdr:row>98</xdr:row>
      <xdr:rowOff>8596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25123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8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93166</xdr:rowOff>
    </xdr:from>
    <xdr:to>
      <xdr:col>72</xdr:col>
      <xdr:colOff>38100</xdr:colOff>
      <xdr:row>98</xdr:row>
      <xdr:rowOff>23316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14443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101681</xdr:rowOff>
    </xdr:from>
    <xdr:to>
      <xdr:col>67</xdr:col>
      <xdr:colOff>101600</xdr:colOff>
      <xdr:row>98</xdr:row>
      <xdr:rowOff>31831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3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22958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2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エネルギー価格・物価高騰対策関連事業として実施した低所得者支援臨時給付金等により、引き続き高くなっている。衛生費は、廃止した（旧）北環境センターの解体工事を実施したことにより、教育費は、宮内小学校体育館寿命化事業や弓道場建設事業等の大型事業を実施したことにより、それぞれ増加した。一方、商工費は、コロナ禍以降、物価高騰対策を含めて実施していた「やわたはま生活応援商品券事業」のような商品券事業を行わなかったため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年度の財政調整基金残高は、ふるさと納税の増加等により基金を積み増すことができ、標準財政規模の</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％超を持続している良好な状態である。一方、実質収支の標準財政規模に対する割合は、人件費や物価高騰の影響もあり、前年度に比べ</a:t>
          </a:r>
          <a:r>
            <a:rPr kumimoji="1" lang="en-US" altLang="ja-JP" sz="1300">
              <a:latin typeface="ＭＳ ゴシック" pitchFamily="49" charset="-128"/>
              <a:ea typeface="ＭＳ ゴシック" pitchFamily="49" charset="-128"/>
            </a:rPr>
            <a:t>6.81</a:t>
          </a:r>
          <a:r>
            <a:rPr kumimoji="1" lang="ja-JP" altLang="en-US" sz="1300">
              <a:latin typeface="ＭＳ ゴシック" pitchFamily="49" charset="-128"/>
              <a:ea typeface="ＭＳ ゴシック" pitchFamily="49" charset="-128"/>
            </a:rPr>
            <a:t>ポイント低下したため、事業の優先度・必要性を厳しく精査し、歳出の見直しを進めるとともに、今後も財政調整基金を積み増しできるよう歳入と歳出のバランスを考え、財政の健全化に努める。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年度において、全ての会計で実質赤字は生じていないため、算定される比率はない。過去においても赤字となった会計はなく、良好な状態となっているため、引き続き現在の財政状態を維持していく。</a:t>
          </a:r>
        </a:p>
        <a:p>
          <a:r>
            <a:rPr kumimoji="1" lang="ja-JP" altLang="en-US" sz="1400">
              <a:latin typeface="ＭＳ ゴシック" pitchFamily="49" charset="-128"/>
              <a:ea typeface="ＭＳ ゴシック" pitchFamily="49" charset="-128"/>
            </a:rPr>
            <a:t>　なお、市立八幡浜総合病院事業会計の標準財政規模比が前年度比▲</a:t>
          </a:r>
          <a:r>
            <a:rPr kumimoji="1" lang="en-US" altLang="ja-JP" sz="1400">
              <a:latin typeface="ＭＳ ゴシック" pitchFamily="49" charset="-128"/>
              <a:ea typeface="ＭＳ ゴシック" pitchFamily="49" charset="-128"/>
            </a:rPr>
            <a:t>5.17</a:t>
          </a:r>
          <a:r>
            <a:rPr kumimoji="1" lang="ja-JP" altLang="en-US" sz="1400">
              <a:latin typeface="ＭＳ ゴシック" pitchFamily="49" charset="-128"/>
              <a:ea typeface="ＭＳ ゴシック" pitchFamily="49" charset="-128"/>
            </a:rPr>
            <a:t>ポイントとなっている主な要因は、令和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年度に新型コロナウイルス感染症の位置付けが「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類感染症」に変更されたことに伴い、医療体制確保事業費補助金等が終了したこと等により、事業収益が前年度比△</a:t>
          </a:r>
          <a:r>
            <a:rPr kumimoji="1" lang="en-US" altLang="ja-JP" sz="1400">
              <a:latin typeface="ＭＳ ゴシック" pitchFamily="49" charset="-128"/>
              <a:ea typeface="ＭＳ ゴシック" pitchFamily="49" charset="-128"/>
            </a:rPr>
            <a:t>297</a:t>
          </a:r>
          <a:r>
            <a:rPr kumimoji="1" lang="ja-JP" altLang="en-US" sz="1400">
              <a:latin typeface="ＭＳ ゴシック" pitchFamily="49" charset="-128"/>
              <a:ea typeface="ＭＳ ゴシック" pitchFamily="49" charset="-128"/>
            </a:rPr>
            <a:t>百万円となったためであり、コロナ禍前の水準に戻りつつある。</a:t>
          </a:r>
        </a:p>
        <a:p>
          <a:r>
            <a:rPr kumimoji="1" lang="ja-JP" altLang="en-US" sz="1400">
              <a:latin typeface="ＭＳ ゴシック" pitchFamily="49" charset="-128"/>
              <a:ea typeface="ＭＳ ゴシック" pitchFamily="49" charset="-128"/>
            </a:rPr>
            <a:t>　また、一般会計の標準財政規模比が前年度比▲</a:t>
          </a:r>
          <a:r>
            <a:rPr kumimoji="1" lang="en-US" altLang="ja-JP" sz="1400">
              <a:latin typeface="ＭＳ ゴシック" pitchFamily="49" charset="-128"/>
              <a:ea typeface="ＭＳ ゴシック" pitchFamily="49" charset="-128"/>
            </a:rPr>
            <a:t>6.81</a:t>
          </a:r>
          <a:r>
            <a:rPr kumimoji="1" lang="ja-JP" altLang="en-US" sz="1400">
              <a:latin typeface="ＭＳ ゴシック" pitchFamily="49" charset="-128"/>
              <a:ea typeface="ＭＳ ゴシック" pitchFamily="49" charset="-128"/>
            </a:rPr>
            <a:t>ポイントとなっている主な要因は、ふるさと納税寄附金の増額等により歳入は増加しているものの、宮内小学校体育館長寿命化事業や弓道場建設事業といった大型事業の増加により歳出が大幅に増加したこと等により、実質収支額が前年度比▲</a:t>
          </a:r>
          <a:r>
            <a:rPr kumimoji="1" lang="en-US" altLang="ja-JP" sz="1400">
              <a:latin typeface="ＭＳ ゴシック" pitchFamily="49" charset="-128"/>
              <a:ea typeface="ＭＳ ゴシック" pitchFamily="49" charset="-128"/>
            </a:rPr>
            <a:t>806</a:t>
          </a:r>
          <a:r>
            <a:rPr kumimoji="1" lang="ja-JP" altLang="en-US" sz="1400">
              <a:latin typeface="ＭＳ ゴシック" pitchFamily="49" charset="-128"/>
              <a:ea typeface="ＭＳ ゴシック" pitchFamily="49" charset="-128"/>
            </a:rPr>
            <a:t>百万円となったためである。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24734512</v>
      </c>
      <c r="BO4" s="358"/>
      <c r="BP4" s="358"/>
      <c r="BQ4" s="358"/>
      <c r="BR4" s="358"/>
      <c r="BS4" s="358"/>
      <c r="BT4" s="358"/>
      <c r="BU4" s="359"/>
      <c r="BV4" s="357">
        <v>23413048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1.7</v>
      </c>
      <c r="CU4" s="364"/>
      <c r="CV4" s="364"/>
      <c r="CW4" s="364"/>
      <c r="CX4" s="364"/>
      <c r="CY4" s="364"/>
      <c r="CZ4" s="364"/>
      <c r="DA4" s="365"/>
      <c r="DB4" s="363">
        <v>8.5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23966133</v>
      </c>
      <c r="BO5" s="395"/>
      <c r="BP5" s="395"/>
      <c r="BQ5" s="395"/>
      <c r="BR5" s="395"/>
      <c r="BS5" s="395"/>
      <c r="BT5" s="395"/>
      <c r="BU5" s="396"/>
      <c r="BV5" s="394">
        <v>22244508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88.8</v>
      </c>
      <c r="CU5" s="392"/>
      <c r="CV5" s="392"/>
      <c r="CW5" s="392"/>
      <c r="CX5" s="392"/>
      <c r="CY5" s="392"/>
      <c r="CZ5" s="392"/>
      <c r="DA5" s="393"/>
      <c r="DB5" s="391">
        <v>88.4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768379</v>
      </c>
      <c r="BO6" s="395"/>
      <c r="BP6" s="395"/>
      <c r="BQ6" s="395"/>
      <c r="BR6" s="395"/>
      <c r="BS6" s="395"/>
      <c r="BT6" s="395"/>
      <c r="BU6" s="396"/>
      <c r="BV6" s="394">
        <v>1168540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v>
      </c>
      <c r="CU6" s="432"/>
      <c r="CV6" s="432"/>
      <c r="CW6" s="432"/>
      <c r="CX6" s="432"/>
      <c r="CY6" s="432"/>
      <c r="CZ6" s="432"/>
      <c r="DA6" s="433"/>
      <c r="DB6" s="431">
        <v>88.8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561758</v>
      </c>
      <c r="BO7" s="395"/>
      <c r="BP7" s="395"/>
      <c r="BQ7" s="395"/>
      <c r="BR7" s="395"/>
      <c r="BS7" s="395"/>
      <c r="BT7" s="395"/>
      <c r="BU7" s="396"/>
      <c r="BV7" s="394">
        <v>156109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11966335</v>
      </c>
      <c r="CU7" s="395"/>
      <c r="CV7" s="395"/>
      <c r="CW7" s="395"/>
      <c r="CX7" s="395"/>
      <c r="CY7" s="395"/>
      <c r="CZ7" s="395"/>
      <c r="DA7" s="396"/>
      <c r="DB7" s="394">
        <v>11860640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206621</v>
      </c>
      <c r="BO8" s="395"/>
      <c r="BP8" s="395"/>
      <c r="BQ8" s="395"/>
      <c r="BR8" s="395"/>
      <c r="BS8" s="395"/>
      <c r="BT8" s="395"/>
      <c r="BU8" s="396"/>
      <c r="BV8" s="394">
        <v>1012431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0.32</v>
      </c>
      <c r="CU8" s="435"/>
      <c r="CV8" s="435"/>
      <c r="CW8" s="435"/>
      <c r="CX8" s="435"/>
      <c r="CY8" s="435"/>
      <c r="CZ8" s="435"/>
      <c r="DA8" s="436"/>
      <c r="DB8" s="434">
        <v>0.32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31987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-805810</v>
      </c>
      <c r="BO9" s="395"/>
      <c r="BP9" s="395"/>
      <c r="BQ9" s="395"/>
      <c r="BR9" s="395"/>
      <c r="BS9" s="395"/>
      <c r="BT9" s="395"/>
      <c r="BU9" s="396"/>
      <c r="BV9" s="394">
        <v>203998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16.3</v>
      </c>
      <c r="CU9" s="392"/>
      <c r="CV9" s="392"/>
      <c r="CW9" s="392"/>
      <c r="CX9" s="392"/>
      <c r="CY9" s="392"/>
      <c r="CZ9" s="392"/>
      <c r="DA9" s="393"/>
      <c r="DB9" s="391">
        <v>16.100000000000001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34951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511563</v>
      </c>
      <c r="BO10" s="395"/>
      <c r="BP10" s="395"/>
      <c r="BQ10" s="395"/>
      <c r="BR10" s="395"/>
      <c r="BS10" s="395"/>
      <c r="BT10" s="395"/>
      <c r="BU10" s="396"/>
      <c r="BV10" s="394">
        <v>410238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30019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29503</v>
      </c>
      <c r="S13" s="479"/>
      <c r="T13" s="479"/>
      <c r="U13" s="479"/>
      <c r="V13" s="480"/>
      <c r="W13" s="410" t="s">
        <v>131</v>
      </c>
      <c r="X13" s="411"/>
      <c r="Y13" s="411"/>
      <c r="Z13" s="411"/>
      <c r="AA13" s="411"/>
      <c r="AB13" s="401"/>
      <c r="AC13" s="445">
        <v>3325</v>
      </c>
      <c r="AD13" s="446"/>
      <c r="AE13" s="446"/>
      <c r="AF13" s="446"/>
      <c r="AG13" s="488"/>
      <c r="AH13" s="445">
        <v>3570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-294247</v>
      </c>
      <c r="BO13" s="395"/>
      <c r="BP13" s="395"/>
      <c r="BQ13" s="395"/>
      <c r="BR13" s="395"/>
      <c r="BS13" s="395"/>
      <c r="BT13" s="395"/>
      <c r="BU13" s="396"/>
      <c r="BV13" s="394">
        <v>614236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10.4</v>
      </c>
      <c r="CU13" s="392"/>
      <c r="CV13" s="392"/>
      <c r="CW13" s="392"/>
      <c r="CX13" s="392"/>
      <c r="CY13" s="392"/>
      <c r="CZ13" s="392"/>
      <c r="DA13" s="393"/>
      <c r="DB13" s="391">
        <v>10</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30739</v>
      </c>
      <c r="S14" s="479"/>
      <c r="T14" s="479"/>
      <c r="U14" s="479"/>
      <c r="V14" s="480"/>
      <c r="W14" s="384"/>
      <c r="X14" s="385"/>
      <c r="Y14" s="385"/>
      <c r="Z14" s="385"/>
      <c r="AA14" s="385"/>
      <c r="AB14" s="374"/>
      <c r="AC14" s="481">
        <v>21.6</v>
      </c>
      <c r="AD14" s="482"/>
      <c r="AE14" s="482"/>
      <c r="AF14" s="482"/>
      <c r="AG14" s="483"/>
      <c r="AH14" s="481">
        <v>21.2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33.799999999999997</v>
      </c>
      <c r="CU14" s="493"/>
      <c r="CV14" s="493"/>
      <c r="CW14" s="493"/>
      <c r="CX14" s="493"/>
      <c r="CY14" s="493"/>
      <c r="CZ14" s="493"/>
      <c r="DA14" s="494"/>
      <c r="DB14" s="492">
        <v>33.200000000000003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30298</v>
      </c>
      <c r="S15" s="479"/>
      <c r="T15" s="479"/>
      <c r="U15" s="479"/>
      <c r="V15" s="480"/>
      <c r="W15" s="410" t="s">
        <v>137</v>
      </c>
      <c r="X15" s="411"/>
      <c r="Y15" s="411"/>
      <c r="Z15" s="411"/>
      <c r="AA15" s="411"/>
      <c r="AB15" s="401"/>
      <c r="AC15" s="445">
        <v>2840</v>
      </c>
      <c r="AD15" s="446"/>
      <c r="AE15" s="446"/>
      <c r="AF15" s="446"/>
      <c r="AG15" s="488"/>
      <c r="AH15" s="445">
        <v>3139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3496307</v>
      </c>
      <c r="BO15" s="358"/>
      <c r="BP15" s="358"/>
      <c r="BQ15" s="358"/>
      <c r="BR15" s="358"/>
      <c r="BS15" s="358"/>
      <c r="BT15" s="358"/>
      <c r="BU15" s="359"/>
      <c r="BV15" s="357">
        <v>3519091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18.399999999999999</v>
      </c>
      <c r="AD16" s="482"/>
      <c r="AE16" s="482"/>
      <c r="AF16" s="482"/>
      <c r="AG16" s="483"/>
      <c r="AH16" s="481">
        <v>18.600000000000001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11052636</v>
      </c>
      <c r="BO16" s="395"/>
      <c r="BP16" s="395"/>
      <c r="BQ16" s="395"/>
      <c r="BR16" s="395"/>
      <c r="BS16" s="395"/>
      <c r="BT16" s="395"/>
      <c r="BU16" s="396"/>
      <c r="BV16" s="394">
        <v>10897764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9238</v>
      </c>
      <c r="AD17" s="446"/>
      <c r="AE17" s="446"/>
      <c r="AF17" s="446"/>
      <c r="AG17" s="488"/>
      <c r="AH17" s="445">
        <v>10136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4381145</v>
      </c>
      <c r="BO17" s="395"/>
      <c r="BP17" s="395"/>
      <c r="BQ17" s="395"/>
      <c r="BR17" s="395"/>
      <c r="BS17" s="395"/>
      <c r="BT17" s="395"/>
      <c r="BU17" s="396"/>
      <c r="BV17" s="394">
        <v>4420743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132.65</v>
      </c>
      <c r="M18" s="518"/>
      <c r="N18" s="518"/>
      <c r="O18" s="518"/>
      <c r="P18" s="518"/>
      <c r="Q18" s="518"/>
      <c r="R18" s="519"/>
      <c r="S18" s="519"/>
      <c r="T18" s="519"/>
      <c r="U18" s="519"/>
      <c r="V18" s="520"/>
      <c r="W18" s="412"/>
      <c r="X18" s="413"/>
      <c r="Y18" s="413"/>
      <c r="Z18" s="413"/>
      <c r="AA18" s="413"/>
      <c r="AB18" s="404"/>
      <c r="AC18" s="521">
        <v>60</v>
      </c>
      <c r="AD18" s="522"/>
      <c r="AE18" s="522"/>
      <c r="AF18" s="522"/>
      <c r="AG18" s="523"/>
      <c r="AH18" s="521">
        <v>60.2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10824524</v>
      </c>
      <c r="BO18" s="395"/>
      <c r="BP18" s="395"/>
      <c r="BQ18" s="395"/>
      <c r="BR18" s="395"/>
      <c r="BS18" s="395"/>
      <c r="BT18" s="395"/>
      <c r="BU18" s="396"/>
      <c r="BV18" s="394">
        <v>10588085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241</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15309763</v>
      </c>
      <c r="BO19" s="395"/>
      <c r="BP19" s="395"/>
      <c r="BQ19" s="395"/>
      <c r="BR19" s="395"/>
      <c r="BS19" s="395"/>
      <c r="BT19" s="395"/>
      <c r="BU19" s="396"/>
      <c r="BV19" s="394">
        <v>15569405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14413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22092282</v>
      </c>
      <c r="BO22" s="358"/>
      <c r="BP22" s="358"/>
      <c r="BQ22" s="358"/>
      <c r="BR22" s="358"/>
      <c r="BS22" s="358"/>
      <c r="BT22" s="358"/>
      <c r="BU22" s="359"/>
      <c r="BV22" s="357">
        <v>22928242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18760559</v>
      </c>
      <c r="BO23" s="395"/>
      <c r="BP23" s="395"/>
      <c r="BQ23" s="395"/>
      <c r="BR23" s="395"/>
      <c r="BS23" s="395"/>
      <c r="BT23" s="395"/>
      <c r="BU23" s="396"/>
      <c r="BV23" s="394">
        <v>19459003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8700</v>
      </c>
      <c r="R24" s="446"/>
      <c r="S24" s="446"/>
      <c r="T24" s="446"/>
      <c r="U24" s="446"/>
      <c r="V24" s="488"/>
      <c r="W24" s="540"/>
      <c r="X24" s="541"/>
      <c r="Y24" s="542"/>
      <c r="Z24" s="444" t="s">
        <v>162</v>
      </c>
      <c r="AA24" s="424"/>
      <c r="AB24" s="424"/>
      <c r="AC24" s="424"/>
      <c r="AD24" s="424"/>
      <c r="AE24" s="424"/>
      <c r="AF24" s="424"/>
      <c r="AG24" s="425"/>
      <c r="AH24" s="445">
        <v>295</v>
      </c>
      <c r="AI24" s="446"/>
      <c r="AJ24" s="446"/>
      <c r="AK24" s="446"/>
      <c r="AL24" s="488"/>
      <c r="AM24" s="445">
        <v>952555</v>
      </c>
      <c r="AN24" s="446"/>
      <c r="AO24" s="446"/>
      <c r="AP24" s="446"/>
      <c r="AQ24" s="446"/>
      <c r="AR24" s="488"/>
      <c r="AS24" s="445">
        <v>3229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17066565</v>
      </c>
      <c r="BO24" s="395"/>
      <c r="BP24" s="395"/>
      <c r="BQ24" s="395"/>
      <c r="BR24" s="395"/>
      <c r="BS24" s="395"/>
      <c r="BT24" s="395"/>
      <c r="BU24" s="396"/>
      <c r="BV24" s="394">
        <v>17323322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6740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3785660</v>
      </c>
      <c r="BO25" s="358"/>
      <c r="BP25" s="358"/>
      <c r="BQ25" s="358"/>
      <c r="BR25" s="358"/>
      <c r="BS25" s="358"/>
      <c r="BT25" s="358"/>
      <c r="BU25" s="359"/>
      <c r="BV25" s="357">
        <v>3558290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5620</v>
      </c>
      <c r="R26" s="446"/>
      <c r="S26" s="446"/>
      <c r="T26" s="446"/>
      <c r="U26" s="446"/>
      <c r="V26" s="488"/>
      <c r="W26" s="540"/>
      <c r="X26" s="541"/>
      <c r="Y26" s="542"/>
      <c r="Z26" s="444" t="s">
        <v>168</v>
      </c>
      <c r="AA26" s="546"/>
      <c r="AB26" s="546"/>
      <c r="AC26" s="546"/>
      <c r="AD26" s="546"/>
      <c r="AE26" s="546"/>
      <c r="AF26" s="546"/>
      <c r="AG26" s="547"/>
      <c r="AH26" s="445">
        <v>8</v>
      </c>
      <c r="AI26" s="446"/>
      <c r="AJ26" s="446"/>
      <c r="AK26" s="446"/>
      <c r="AL26" s="488"/>
      <c r="AM26" s="445">
        <v>28256</v>
      </c>
      <c r="AN26" s="446"/>
      <c r="AO26" s="446"/>
      <c r="AP26" s="446"/>
      <c r="AQ26" s="446"/>
      <c r="AR26" s="488"/>
      <c r="AS26" s="445">
        <v>3532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4420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20604</v>
      </c>
      <c r="AN27" s="446"/>
      <c r="AO27" s="446"/>
      <c r="AP27" s="446"/>
      <c r="AQ27" s="446"/>
      <c r="AR27" s="488"/>
      <c r="AS27" s="445">
        <v>3434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239960</v>
      </c>
      <c r="BO27" s="514"/>
      <c r="BP27" s="514"/>
      <c r="BQ27" s="514"/>
      <c r="BR27" s="514"/>
      <c r="BS27" s="514"/>
      <c r="BT27" s="514"/>
      <c r="BU27" s="515"/>
      <c r="BV27" s="513">
        <v>239841</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3590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4555062</v>
      </c>
      <c r="BO28" s="358"/>
      <c r="BP28" s="358"/>
      <c r="BQ28" s="358"/>
      <c r="BR28" s="358"/>
      <c r="BS28" s="358"/>
      <c r="BT28" s="358"/>
      <c r="BU28" s="359"/>
      <c r="BV28" s="357">
        <v>4043499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3280</v>
      </c>
      <c r="R29" s="446"/>
      <c r="S29" s="446"/>
      <c r="T29" s="446"/>
      <c r="U29" s="446"/>
      <c r="V29" s="488"/>
      <c r="W29" s="543"/>
      <c r="X29" s="544"/>
      <c r="Y29" s="545"/>
      <c r="Z29" s="444" t="s">
        <v>177</v>
      </c>
      <c r="AA29" s="424"/>
      <c r="AB29" s="424"/>
      <c r="AC29" s="424"/>
      <c r="AD29" s="424"/>
      <c r="AE29" s="424"/>
      <c r="AF29" s="424"/>
      <c r="AG29" s="425"/>
      <c r="AH29" s="445">
        <v>301</v>
      </c>
      <c r="AI29" s="446"/>
      <c r="AJ29" s="446"/>
      <c r="AK29" s="446"/>
      <c r="AL29" s="488"/>
      <c r="AM29" s="445">
        <v>973159</v>
      </c>
      <c r="AN29" s="446"/>
      <c r="AO29" s="446"/>
      <c r="AP29" s="446"/>
      <c r="AQ29" s="446"/>
      <c r="AR29" s="488"/>
      <c r="AS29" s="445">
        <v>3233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925316</v>
      </c>
      <c r="BO29" s="395"/>
      <c r="BP29" s="395"/>
      <c r="BQ29" s="395"/>
      <c r="BR29" s="395"/>
      <c r="BS29" s="395"/>
      <c r="BT29" s="395"/>
      <c r="BU29" s="396"/>
      <c r="BV29" s="394">
        <v>958490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1739247</v>
      </c>
      <c r="BO30" s="514"/>
      <c r="BP30" s="514"/>
      <c r="BQ30" s="514"/>
      <c r="BR30" s="514"/>
      <c r="BS30" s="514"/>
      <c r="BT30" s="514"/>
      <c r="BU30" s="515"/>
      <c r="BV30" s="513">
        <v>1855036</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水道事業会計</v>
      </c>
      <c r="AP34" s="585"/>
      <c r="AQ34" s="585"/>
      <c r="AR34" s="585"/>
      <c r="AS34" s="585"/>
      <c r="AT34" s="585"/>
      <c r="AU34" s="585"/>
      <c r="AV34" s="585"/>
      <c r="AW34" s="585"/>
      <c r="AX34" s="585"/>
      <c r="AY34" s="585"/>
      <c r="AZ34" s="585"/>
      <c r="BA34" s="585"/>
      <c r="BB34" s="585"/>
      <c r="BC34" s="585"/>
      <c r="BD34" s="163"/>
      <c r="BE34" s="584">
        <f>IF(BG34="","",MAX(C34:D43,U34:V43,AM34:AN43)+1)</f>
        <v>11</v>
      </c>
      <c r="BF34" s="584"/>
      <c r="BG34" s="585" t="str">
        <f>IF('各会計、関係団体の財政状況及び健全化判断比率'!B37="","",'各会計、関係団体の財政状況及び健全化判断比率'!B37)</f>
        <v>港湾整備事業特別会計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八幡浜地区施設事務組合（一般会計）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簡易水道事業会計</v>
      </c>
      <c r="AP35" s="585"/>
      <c r="AQ35" s="585"/>
      <c r="AR35" s="585"/>
      <c r="AS35" s="585"/>
      <c r="AT35" s="585"/>
      <c r="AU35" s="585"/>
      <c r="AV35" s="585"/>
      <c r="AW35" s="585"/>
      <c r="AX35" s="585"/>
      <c r="AY35" s="585"/>
      <c r="AZ35" s="585"/>
      <c r="BA35" s="585"/>
      <c r="BB35" s="585"/>
      <c r="BC35" s="585"/>
      <c r="BD35" s="163"/>
      <c r="BE35" s="584">
        <f t="shared" ref="BE35:BE43" si="1">IF(BG35="","",BE34+1)</f>
        <v>12</v>
      </c>
      <c r="BF35" s="584"/>
      <c r="BG35" s="585" t="str">
        <f>IF('各会計、関係団体の財政状況及び健全化判断比率'!B38="","",'各会計、関係団体の財政状況及び健全化判断比率'!B38)</f>
        <v>水産物地方卸売市場事業特別会計</v>
      </c>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八幡浜地区施設事務組合（消防事業特別会計）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IF('各会計、関係団体の財政状況及び健全化判断比率'!B35="","",'各会計、関係団体の財政状況及び健全化判断比率'!B35)</f>
        <v>市立八幡浜総合病院事業会計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八幡浜地区施設事務組合（一次救急休日・夜間診療所事業特別会計）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f t="shared" si="0"/>
        <v>10</v>
      </c>
      <c r="AN37" s="584"/>
      <c r="AO37" s="585" t="str">
        <f>IF('各会計、関係団体の財政状況及び健全化判断比率'!B36="","",'各会計、関係団体の財政状況及び健全化判断比率'!B36)</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八幡浜地区施設事務組合（し尿処理事業特別会計）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駐車場事業特別会計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八幡浜地区施設事務組合（特別養護老人ホーム事業特別会計）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八幡浜・大洲地区広域市町村圏組合（一般会計）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八幡浜・大洲地区広域市町村圏組合（八幡浜・大洲地方拠点都市対策室特別会計）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八幡浜・大洲地区広域市町村圏組合（運動公園特別会計）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21</v>
      </c>
      <c r="BX42" s="584"/>
      <c r="BY42" s="585" t="str">
        <f>IF('各会計、関係団体の財政状況及び健全化判断比率'!B76="","",'各会計、関係団体の財政状況及び健全化判断比率'!B76)</f>
        <v>愛媛地方税滞納整理機構</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22</v>
      </c>
      <c r="BX43" s="584"/>
      <c r="BY43" s="585" t="str">
        <f>IF('各会計、関係団体の財政状況及び健全化判断比率'!B77="","",'各会計、関係団体の財政状況及び健全化判断比率'!B77)</f>
        <v>愛媛県後期高齢者医療広域連合（一般会計）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2JRPBtK6fPwrHDy3kcWzPWiIIkRA3CRhUmcX135gVAl4xozhG7Bn0VRQYfGTgyo1GJxOq5DKhI83NkuowSrfQg==" saltValue="POutwoSO5jGmK2EwtdOu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8" t="s">
        <v>538</v>
      </c>
      <c r="D34" s="1138"/>
      <c r="E34" s="1139"/>
      <c r="F34" s="32">
        <v>28.35</v>
      </c>
      <c r="G34" s="33">
        <v>33.450000000000003</v>
      </c>
      <c r="H34" s="33">
        <v>39.69</v>
      </c>
      <c r="I34" s="33">
        <v>37.450000000000003</v>
      </c>
      <c r="J34" s="34">
        <v>32.28</v>
      </c>
      <c r="K34" s="22"/>
      <c r="L34" s="22"/>
      <c r="M34" s="22"/>
      <c r="N34" s="22"/>
      <c r="O34" s="22"/>
      <c r="P34" s="22"/>
    </row>
    <row r="35" spans="1:16" ht="39" customHeight="1" x14ac:dyDescent="0.15">
      <c r="A35" s="22"/>
      <c r="B35" s="35"/>
      <c r="C35" s="1134" t="s">
        <v>539</v>
      </c>
      <c r="D35" s="1134"/>
      <c r="E35" s="1135"/>
      <c r="F35" s="36">
        <v>10.23</v>
      </c>
      <c r="G35" s="37">
        <v>10.55</v>
      </c>
      <c r="H35" s="37">
        <v>11.26</v>
      </c>
      <c r="I35" s="37">
        <v>11.69</v>
      </c>
      <c r="J35" s="38">
        <v>11.8</v>
      </c>
      <c r="K35" s="22"/>
      <c r="L35" s="22"/>
      <c r="M35" s="22"/>
      <c r="N35" s="22"/>
      <c r="O35" s="22"/>
      <c r="P35" s="22"/>
    </row>
    <row r="36" spans="1:16" ht="39" customHeight="1" x14ac:dyDescent="0.15">
      <c r="A36" s="22"/>
      <c r="B36" s="35"/>
      <c r="C36" s="1134" t="s">
        <v>540</v>
      </c>
      <c r="D36" s="1134"/>
      <c r="E36" s="1135"/>
      <c r="F36" s="36">
        <v>0.5</v>
      </c>
      <c r="G36" s="37">
        <v>0.4</v>
      </c>
      <c r="H36" s="37">
        <v>1.56</v>
      </c>
      <c r="I36" s="37">
        <v>1.84</v>
      </c>
      <c r="J36" s="38">
        <v>1.95</v>
      </c>
      <c r="K36" s="22"/>
      <c r="L36" s="22"/>
      <c r="M36" s="22"/>
      <c r="N36" s="22"/>
      <c r="O36" s="22"/>
      <c r="P36" s="22"/>
    </row>
    <row r="37" spans="1:16" ht="39" customHeight="1" x14ac:dyDescent="0.15">
      <c r="A37" s="22"/>
      <c r="B37" s="35"/>
      <c r="C37" s="1134" t="s">
        <v>541</v>
      </c>
      <c r="D37" s="1134"/>
      <c r="E37" s="1135"/>
      <c r="F37" s="36">
        <v>0.56999999999999995</v>
      </c>
      <c r="G37" s="37">
        <v>9.57</v>
      </c>
      <c r="H37" s="37">
        <v>6.88</v>
      </c>
      <c r="I37" s="37">
        <v>8.5299999999999994</v>
      </c>
      <c r="J37" s="38">
        <v>1.72</v>
      </c>
      <c r="K37" s="22"/>
      <c r="L37" s="22"/>
      <c r="M37" s="22"/>
      <c r="N37" s="22"/>
      <c r="O37" s="22"/>
      <c r="P37" s="22"/>
    </row>
    <row r="38" spans="1:16" ht="39" customHeight="1" x14ac:dyDescent="0.15">
      <c r="A38" s="22"/>
      <c r="B38" s="35"/>
      <c r="C38" s="1134" t="s">
        <v>542</v>
      </c>
      <c r="D38" s="1134"/>
      <c r="E38" s="1135"/>
      <c r="F38" s="36">
        <v>0.62</v>
      </c>
      <c r="G38" s="37">
        <v>0.69</v>
      </c>
      <c r="H38" s="37">
        <v>0.81</v>
      </c>
      <c r="I38" s="37">
        <v>0.38</v>
      </c>
      <c r="J38" s="38">
        <v>0.38</v>
      </c>
      <c r="K38" s="22"/>
      <c r="L38" s="22"/>
      <c r="M38" s="22"/>
      <c r="N38" s="22"/>
      <c r="O38" s="22"/>
      <c r="P38" s="22"/>
    </row>
    <row r="39" spans="1:16" ht="39" customHeight="1" x14ac:dyDescent="0.15">
      <c r="A39" s="22"/>
      <c r="B39" s="35"/>
      <c r="C39" s="1134" t="s">
        <v>543</v>
      </c>
      <c r="D39" s="1134"/>
      <c r="E39" s="1135"/>
      <c r="F39" s="36">
        <v>1</v>
      </c>
      <c r="G39" s="37">
        <v>0.99</v>
      </c>
      <c r="H39" s="37">
        <v>0.47</v>
      </c>
      <c r="I39" s="37">
        <v>0.23</v>
      </c>
      <c r="J39" s="38">
        <v>0.31</v>
      </c>
      <c r="K39" s="22"/>
      <c r="L39" s="22"/>
      <c r="M39" s="22"/>
      <c r="N39" s="22"/>
      <c r="O39" s="22"/>
      <c r="P39" s="22"/>
    </row>
    <row r="40" spans="1:16" ht="39" customHeight="1" x14ac:dyDescent="0.15">
      <c r="A40" s="22"/>
      <c r="B40" s="35"/>
      <c r="C40" s="1134" t="s">
        <v>544</v>
      </c>
      <c r="D40" s="1134"/>
      <c r="E40" s="1135"/>
      <c r="F40" s="36">
        <v>0.1</v>
      </c>
      <c r="G40" s="37">
        <v>0.11</v>
      </c>
      <c r="H40" s="37">
        <v>0.14000000000000001</v>
      </c>
      <c r="I40" s="37">
        <v>0.15</v>
      </c>
      <c r="J40" s="38">
        <v>0.18</v>
      </c>
      <c r="K40" s="22"/>
      <c r="L40" s="22"/>
      <c r="M40" s="22"/>
      <c r="N40" s="22"/>
      <c r="O40" s="22"/>
      <c r="P40" s="22"/>
    </row>
    <row r="41" spans="1:16" ht="39" customHeight="1" x14ac:dyDescent="0.15">
      <c r="A41" s="22"/>
      <c r="B41" s="35"/>
      <c r="C41" s="1134" t="s">
        <v>545</v>
      </c>
      <c r="D41" s="1134"/>
      <c r="E41" s="1135"/>
      <c r="F41" s="36" t="s">
        <v>493</v>
      </c>
      <c r="G41" s="37">
        <v>0.01</v>
      </c>
      <c r="H41" s="37">
        <v>0.02</v>
      </c>
      <c r="I41" s="37">
        <v>0.05</v>
      </c>
      <c r="J41" s="38">
        <v>0.08</v>
      </c>
      <c r="K41" s="22"/>
      <c r="L41" s="22"/>
      <c r="M41" s="22"/>
      <c r="N41" s="22"/>
      <c r="O41" s="22"/>
      <c r="P41" s="22"/>
    </row>
    <row r="42" spans="1:16" ht="39" customHeight="1" x14ac:dyDescent="0.15">
      <c r="A42" s="22"/>
      <c r="B42" s="39"/>
      <c r="C42" s="1134" t="s">
        <v>546</v>
      </c>
      <c r="D42" s="1134"/>
      <c r="E42" s="1135"/>
      <c r="F42" s="36" t="s">
        <v>493</v>
      </c>
      <c r="G42" s="37" t="s">
        <v>493</v>
      </c>
      <c r="H42" s="37" t="s">
        <v>493</v>
      </c>
      <c r="I42" s="37" t="s">
        <v>493</v>
      </c>
      <c r="J42" s="38" t="s">
        <v>493</v>
      </c>
      <c r="K42" s="22"/>
      <c r="L42" s="22"/>
      <c r="M42" s="22"/>
      <c r="N42" s="22"/>
      <c r="O42" s="22"/>
      <c r="P42" s="22"/>
    </row>
    <row r="43" spans="1:16" ht="39" customHeight="1" thickBot="1" x14ac:dyDescent="0.2">
      <c r="A43" s="22"/>
      <c r="B43" s="40"/>
      <c r="C43" s="1136" t="s">
        <v>547</v>
      </c>
      <c r="D43" s="1136"/>
      <c r="E43" s="1137"/>
      <c r="F43" s="41">
        <v>0</v>
      </c>
      <c r="G43" s="42">
        <v>0</v>
      </c>
      <c r="H43" s="42">
        <v>0.02</v>
      </c>
      <c r="I43" s="42">
        <v>0.01</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D3XgctplW/xp6hm7xyb5BjYnqh3EDb4+BmBMd16K9z99B3C3Kx/cIzPOww7n1Ui1T6mPfyl0njDZ19GiEr5tA==" saltValue="O0Rp3JJGZM5UBV75C/tE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40" t="s">
        <v>9</v>
      </c>
      <c r="C45" s="1141"/>
      <c r="D45" s="56"/>
      <c r="E45" s="1146" t="s">
        <v>10</v>
      </c>
      <c r="F45" s="1146"/>
      <c r="G45" s="1146"/>
      <c r="H45" s="1146"/>
      <c r="I45" s="1146"/>
      <c r="J45" s="1147"/>
      <c r="K45" s="57">
        <v>2261</v>
      </c>
      <c r="L45" s="58">
        <v>2333</v>
      </c>
      <c r="M45" s="58">
        <v>2490</v>
      </c>
      <c r="N45" s="58">
        <v>2596</v>
      </c>
      <c r="O45" s="59">
        <v>2583</v>
      </c>
      <c r="P45" s="46"/>
      <c r="Q45" s="46"/>
      <c r="R45" s="46"/>
      <c r="S45" s="46"/>
      <c r="T45" s="46"/>
      <c r="U45" s="46"/>
    </row>
    <row r="46" spans="1:21" ht="30.75" customHeight="1" x14ac:dyDescent="0.15">
      <c r="A46" s="46"/>
      <c r="B46" s="1142"/>
      <c r="C46" s="1143"/>
      <c r="D46" s="60"/>
      <c r="E46" s="1148" t="s">
        <v>11</v>
      </c>
      <c r="F46" s="1148"/>
      <c r="G46" s="1148"/>
      <c r="H46" s="1148"/>
      <c r="I46" s="1148"/>
      <c r="J46" s="1149"/>
      <c r="K46" s="61" t="s">
        <v>493</v>
      </c>
      <c r="L46" s="62" t="s">
        <v>493</v>
      </c>
      <c r="M46" s="62" t="s">
        <v>493</v>
      </c>
      <c r="N46" s="62" t="s">
        <v>493</v>
      </c>
      <c r="O46" s="63" t="s">
        <v>493</v>
      </c>
      <c r="P46" s="46"/>
      <c r="Q46" s="46"/>
      <c r="R46" s="46"/>
      <c r="S46" s="46"/>
      <c r="T46" s="46"/>
      <c r="U46" s="46"/>
    </row>
    <row r="47" spans="1:21" ht="30.75" customHeight="1" x14ac:dyDescent="0.15">
      <c r="A47" s="46"/>
      <c r="B47" s="1142"/>
      <c r="C47" s="1143"/>
      <c r="D47" s="60"/>
      <c r="E47" s="1148" t="s">
        <v>12</v>
      </c>
      <c r="F47" s="1148"/>
      <c r="G47" s="1148"/>
      <c r="H47" s="1148"/>
      <c r="I47" s="1148"/>
      <c r="J47" s="1149"/>
      <c r="K47" s="61" t="s">
        <v>493</v>
      </c>
      <c r="L47" s="62" t="s">
        <v>493</v>
      </c>
      <c r="M47" s="62" t="s">
        <v>493</v>
      </c>
      <c r="N47" s="62" t="s">
        <v>493</v>
      </c>
      <c r="O47" s="63" t="s">
        <v>493</v>
      </c>
      <c r="P47" s="46"/>
      <c r="Q47" s="46"/>
      <c r="R47" s="46"/>
      <c r="S47" s="46"/>
      <c r="T47" s="46"/>
      <c r="U47" s="46"/>
    </row>
    <row r="48" spans="1:21" ht="30.75" customHeight="1" x14ac:dyDescent="0.15">
      <c r="A48" s="46"/>
      <c r="B48" s="1142"/>
      <c r="C48" s="1143"/>
      <c r="D48" s="60"/>
      <c r="E48" s="1148" t="s">
        <v>13</v>
      </c>
      <c r="F48" s="1148"/>
      <c r="G48" s="1148"/>
      <c r="H48" s="1148"/>
      <c r="I48" s="1148"/>
      <c r="J48" s="1149"/>
      <c r="K48" s="61">
        <v>1104</v>
      </c>
      <c r="L48" s="62">
        <v>1138</v>
      </c>
      <c r="M48" s="62">
        <v>1126</v>
      </c>
      <c r="N48" s="62">
        <v>1102</v>
      </c>
      <c r="O48" s="63">
        <v>1133</v>
      </c>
      <c r="P48" s="46"/>
      <c r="Q48" s="46"/>
      <c r="R48" s="46"/>
      <c r="S48" s="46"/>
      <c r="T48" s="46"/>
      <c r="U48" s="46"/>
    </row>
    <row r="49" spans="1:21" ht="30.75" customHeight="1" x14ac:dyDescent="0.15">
      <c r="A49" s="46"/>
      <c r="B49" s="1142"/>
      <c r="C49" s="1143"/>
      <c r="D49" s="60"/>
      <c r="E49" s="1148" t="s">
        <v>14</v>
      </c>
      <c r="F49" s="1148"/>
      <c r="G49" s="1148"/>
      <c r="H49" s="1148"/>
      <c r="I49" s="1148"/>
      <c r="J49" s="1149"/>
      <c r="K49" s="61">
        <v>3</v>
      </c>
      <c r="L49" s="62">
        <v>26</v>
      </c>
      <c r="M49" s="62">
        <v>44</v>
      </c>
      <c r="N49" s="62">
        <v>44</v>
      </c>
      <c r="O49" s="63">
        <v>44</v>
      </c>
      <c r="P49" s="46"/>
      <c r="Q49" s="46"/>
      <c r="R49" s="46"/>
      <c r="S49" s="46"/>
      <c r="T49" s="46"/>
      <c r="U49" s="46"/>
    </row>
    <row r="50" spans="1:21" ht="30.75" customHeight="1" x14ac:dyDescent="0.15">
      <c r="A50" s="46"/>
      <c r="B50" s="1142"/>
      <c r="C50" s="1143"/>
      <c r="D50" s="60"/>
      <c r="E50" s="1148" t="s">
        <v>15</v>
      </c>
      <c r="F50" s="1148"/>
      <c r="G50" s="1148"/>
      <c r="H50" s="1148"/>
      <c r="I50" s="1148"/>
      <c r="J50" s="1149"/>
      <c r="K50" s="61">
        <v>39</v>
      </c>
      <c r="L50" s="62">
        <v>37</v>
      </c>
      <c r="M50" s="62">
        <v>34</v>
      </c>
      <c r="N50" s="62">
        <v>24</v>
      </c>
      <c r="O50" s="63">
        <v>15</v>
      </c>
      <c r="P50" s="46"/>
      <c r="Q50" s="46"/>
      <c r="R50" s="46"/>
      <c r="S50" s="46"/>
      <c r="T50" s="46"/>
      <c r="U50" s="46"/>
    </row>
    <row r="51" spans="1:21" ht="30.75" customHeight="1" x14ac:dyDescent="0.15">
      <c r="A51" s="46"/>
      <c r="B51" s="1144"/>
      <c r="C51" s="1145"/>
      <c r="D51" s="64"/>
      <c r="E51" s="1148" t="s">
        <v>16</v>
      </c>
      <c r="F51" s="1148"/>
      <c r="G51" s="1148"/>
      <c r="H51" s="1148"/>
      <c r="I51" s="1148"/>
      <c r="J51" s="1149"/>
      <c r="K51" s="61">
        <v>0</v>
      </c>
      <c r="L51" s="62">
        <v>0</v>
      </c>
      <c r="M51" s="62">
        <v>0</v>
      </c>
      <c r="N51" s="62">
        <v>0</v>
      </c>
      <c r="O51" s="63">
        <v>0</v>
      </c>
      <c r="P51" s="46"/>
      <c r="Q51" s="46"/>
      <c r="R51" s="46"/>
      <c r="S51" s="46"/>
      <c r="T51" s="46"/>
      <c r="U51" s="46"/>
    </row>
    <row r="52" spans="1:21" ht="30.75" customHeight="1" x14ac:dyDescent="0.15">
      <c r="A52" s="46"/>
      <c r="B52" s="1150" t="s">
        <v>17</v>
      </c>
      <c r="C52" s="1151"/>
      <c r="D52" s="64"/>
      <c r="E52" s="1148" t="s">
        <v>18</v>
      </c>
      <c r="F52" s="1148"/>
      <c r="G52" s="1148"/>
      <c r="H52" s="1148"/>
      <c r="I52" s="1148"/>
      <c r="J52" s="1149"/>
      <c r="K52" s="61">
        <v>2552</v>
      </c>
      <c r="L52" s="62">
        <v>2618</v>
      </c>
      <c r="M52" s="62">
        <v>2802</v>
      </c>
      <c r="N52" s="62">
        <v>2731</v>
      </c>
      <c r="O52" s="63">
        <v>2771</v>
      </c>
      <c r="P52" s="46"/>
      <c r="Q52" s="46"/>
      <c r="R52" s="46"/>
      <c r="S52" s="46"/>
      <c r="T52" s="46"/>
      <c r="U52" s="46"/>
    </row>
    <row r="53" spans="1:21" ht="30.75" customHeight="1" thickBot="1" x14ac:dyDescent="0.2">
      <c r="A53" s="46"/>
      <c r="B53" s="1152" t="s">
        <v>19</v>
      </c>
      <c r="C53" s="1153"/>
      <c r="D53" s="65"/>
      <c r="E53" s="1154" t="s">
        <v>20</v>
      </c>
      <c r="F53" s="1154"/>
      <c r="G53" s="1154"/>
      <c r="H53" s="1154"/>
      <c r="I53" s="1154"/>
      <c r="J53" s="1155"/>
      <c r="K53" s="66">
        <v>855</v>
      </c>
      <c r="L53" s="67">
        <v>916</v>
      </c>
      <c r="M53" s="67">
        <v>892</v>
      </c>
      <c r="N53" s="67">
        <v>1035</v>
      </c>
      <c r="O53" s="68">
        <v>1004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6" t="s">
        <v>24</v>
      </c>
      <c r="C58" s="1157"/>
      <c r="D58" s="1162" t="s">
        <v>25</v>
      </c>
      <c r="E58" s="1163"/>
      <c r="F58" s="1163"/>
      <c r="G58" s="1163"/>
      <c r="H58" s="1163"/>
      <c r="I58" s="1163"/>
      <c r="J58" s="1164"/>
      <c r="K58" s="81" t="s">
        <v>493</v>
      </c>
      <c r="L58" s="82" t="s">
        <v>493</v>
      </c>
      <c r="M58" s="82" t="s">
        <v>493</v>
      </c>
      <c r="N58" s="82" t="s">
        <v>493</v>
      </c>
      <c r="O58" s="83" t="s">
        <v>493</v>
      </c>
    </row>
    <row r="59" spans="1:21" ht="31.5" customHeight="1" x14ac:dyDescent="0.15">
      <c r="B59" s="1158"/>
      <c r="C59" s="1159"/>
      <c r="D59" s="1165" t="s">
        <v>26</v>
      </c>
      <c r="E59" s="1166"/>
      <c r="F59" s="1166"/>
      <c r="G59" s="1166"/>
      <c r="H59" s="1166"/>
      <c r="I59" s="1166"/>
      <c r="J59" s="1167"/>
      <c r="K59" s="84" t="s">
        <v>493</v>
      </c>
      <c r="L59" s="85" t="s">
        <v>493</v>
      </c>
      <c r="M59" s="85" t="s">
        <v>493</v>
      </c>
      <c r="N59" s="85" t="s">
        <v>493</v>
      </c>
      <c r="O59" s="86" t="s">
        <v>493</v>
      </c>
    </row>
    <row r="60" spans="1:21" ht="31.5" customHeight="1" thickBot="1" x14ac:dyDescent="0.2">
      <c r="B60" s="1160"/>
      <c r="C60" s="1161"/>
      <c r="D60" s="1168" t="s">
        <v>27</v>
      </c>
      <c r="E60" s="1169"/>
      <c r="F60" s="1169"/>
      <c r="G60" s="1169"/>
      <c r="H60" s="1169"/>
      <c r="I60" s="1169"/>
      <c r="J60" s="1170"/>
      <c r="K60" s="87" t="s">
        <v>493</v>
      </c>
      <c r="L60" s="88" t="s">
        <v>493</v>
      </c>
      <c r="M60" s="88" t="s">
        <v>493</v>
      </c>
      <c r="N60" s="88" t="s">
        <v>493</v>
      </c>
      <c r="O60" s="89" t="s">
        <v>493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OjT4vgUjYAfRHrrepqLo4vPaxpvFB9jW6K4GlW65O8vrvqXRmQV8Z20+VYBblsV//srPfqTqnda8K3X1GOR8g==" saltValue="w4EkU563eBwKI/l0WmpF3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71" t="s">
        <v>30</v>
      </c>
      <c r="C41" s="1172"/>
      <c r="D41" s="103"/>
      <c r="E41" s="1177" t="s">
        <v>31</v>
      </c>
      <c r="F41" s="1177"/>
      <c r="G41" s="1177"/>
      <c r="H41" s="1178"/>
      <c r="I41" s="330">
        <v>24320</v>
      </c>
      <c r="J41" s="331">
        <v>24898</v>
      </c>
      <c r="K41" s="331">
        <v>24228</v>
      </c>
      <c r="L41" s="331">
        <v>22928</v>
      </c>
      <c r="M41" s="332">
        <v>22092</v>
      </c>
    </row>
    <row r="42" spans="2:13" ht="27.75" customHeight="1" x14ac:dyDescent="0.15">
      <c r="B42" s="1173"/>
      <c r="C42" s="1174"/>
      <c r="D42" s="104"/>
      <c r="E42" s="1179" t="s">
        <v>32</v>
      </c>
      <c r="F42" s="1179"/>
      <c r="G42" s="1179"/>
      <c r="H42" s="1180"/>
      <c r="I42" s="333">
        <v>103</v>
      </c>
      <c r="J42" s="334">
        <v>72</v>
      </c>
      <c r="K42" s="334">
        <v>42</v>
      </c>
      <c r="L42" s="334">
        <v>21</v>
      </c>
      <c r="M42" s="335">
        <v>8</v>
      </c>
    </row>
    <row r="43" spans="2:13" ht="27.75" customHeight="1" x14ac:dyDescent="0.15">
      <c r="B43" s="1173"/>
      <c r="C43" s="1174"/>
      <c r="D43" s="104"/>
      <c r="E43" s="1179" t="s">
        <v>33</v>
      </c>
      <c r="F43" s="1179"/>
      <c r="G43" s="1179"/>
      <c r="H43" s="1180"/>
      <c r="I43" s="333">
        <v>11455</v>
      </c>
      <c r="J43" s="334">
        <v>10348</v>
      </c>
      <c r="K43" s="334">
        <v>9722</v>
      </c>
      <c r="L43" s="334">
        <v>9044</v>
      </c>
      <c r="M43" s="335">
        <v>9414</v>
      </c>
    </row>
    <row r="44" spans="2:13" ht="27.75" customHeight="1" x14ac:dyDescent="0.15">
      <c r="B44" s="1173"/>
      <c r="C44" s="1174"/>
      <c r="D44" s="104"/>
      <c r="E44" s="1179" t="s">
        <v>34</v>
      </c>
      <c r="F44" s="1179"/>
      <c r="G44" s="1179"/>
      <c r="H44" s="1180"/>
      <c r="I44" s="333">
        <v>436</v>
      </c>
      <c r="J44" s="334">
        <v>393</v>
      </c>
      <c r="K44" s="334">
        <v>332</v>
      </c>
      <c r="L44" s="334">
        <v>355</v>
      </c>
      <c r="M44" s="335">
        <v>311</v>
      </c>
    </row>
    <row r="45" spans="2:13" ht="27.75" customHeight="1" x14ac:dyDescent="0.15">
      <c r="B45" s="1173"/>
      <c r="C45" s="1174"/>
      <c r="D45" s="104"/>
      <c r="E45" s="1179" t="s">
        <v>35</v>
      </c>
      <c r="F45" s="1179"/>
      <c r="G45" s="1179"/>
      <c r="H45" s="1180"/>
      <c r="I45" s="333">
        <v>2280</v>
      </c>
      <c r="J45" s="334">
        <v>2282</v>
      </c>
      <c r="K45" s="334">
        <v>2328</v>
      </c>
      <c r="L45" s="334">
        <v>2422</v>
      </c>
      <c r="M45" s="335">
        <v>2534</v>
      </c>
    </row>
    <row r="46" spans="2:13" ht="27.75" customHeight="1" x14ac:dyDescent="0.15">
      <c r="B46" s="1173"/>
      <c r="C46" s="1174"/>
      <c r="D46" s="105"/>
      <c r="E46" s="1179" t="s">
        <v>36</v>
      </c>
      <c r="F46" s="1179"/>
      <c r="G46" s="1179"/>
      <c r="H46" s="1180"/>
      <c r="I46" s="333">
        <v>21</v>
      </c>
      <c r="J46" s="334">
        <v>18</v>
      </c>
      <c r="K46" s="334">
        <v>10</v>
      </c>
      <c r="L46" s="334" t="s">
        <v>493</v>
      </c>
      <c r="M46" s="335" t="s">
        <v>493</v>
      </c>
    </row>
    <row r="47" spans="2:13" ht="27.75" customHeight="1" x14ac:dyDescent="0.15">
      <c r="B47" s="1173"/>
      <c r="C47" s="1174"/>
      <c r="D47" s="106"/>
      <c r="E47" s="1181" t="s">
        <v>37</v>
      </c>
      <c r="F47" s="1182"/>
      <c r="G47" s="1182"/>
      <c r="H47" s="1183"/>
      <c r="I47" s="333" t="s">
        <v>493</v>
      </c>
      <c r="J47" s="334" t="s">
        <v>493</v>
      </c>
      <c r="K47" s="334" t="s">
        <v>493</v>
      </c>
      <c r="L47" s="334" t="s">
        <v>493</v>
      </c>
      <c r="M47" s="335" t="s">
        <v>493</v>
      </c>
    </row>
    <row r="48" spans="2:13" ht="27.75" customHeight="1" x14ac:dyDescent="0.15">
      <c r="B48" s="1173"/>
      <c r="C48" s="1174"/>
      <c r="D48" s="104"/>
      <c r="E48" s="1179" t="s">
        <v>38</v>
      </c>
      <c r="F48" s="1179"/>
      <c r="G48" s="1179"/>
      <c r="H48" s="1180"/>
      <c r="I48" s="333" t="s">
        <v>493</v>
      </c>
      <c r="J48" s="334" t="s">
        <v>493</v>
      </c>
      <c r="K48" s="334" t="s">
        <v>493</v>
      </c>
      <c r="L48" s="334" t="s">
        <v>493</v>
      </c>
      <c r="M48" s="335" t="s">
        <v>493</v>
      </c>
    </row>
    <row r="49" spans="2:13" ht="27.75" customHeight="1" x14ac:dyDescent="0.15">
      <c r="B49" s="1175"/>
      <c r="C49" s="1176"/>
      <c r="D49" s="104"/>
      <c r="E49" s="1179" t="s">
        <v>39</v>
      </c>
      <c r="F49" s="1179"/>
      <c r="G49" s="1179"/>
      <c r="H49" s="1180"/>
      <c r="I49" s="333" t="s">
        <v>493</v>
      </c>
      <c r="J49" s="334" t="s">
        <v>493</v>
      </c>
      <c r="K49" s="334" t="s">
        <v>493</v>
      </c>
      <c r="L49" s="334" t="s">
        <v>493</v>
      </c>
      <c r="M49" s="335" t="s">
        <v>493</v>
      </c>
    </row>
    <row r="50" spans="2:13" ht="27.75" customHeight="1" x14ac:dyDescent="0.15">
      <c r="B50" s="1184" t="s">
        <v>40</v>
      </c>
      <c r="C50" s="1185"/>
      <c r="D50" s="107"/>
      <c r="E50" s="1179" t="s">
        <v>41</v>
      </c>
      <c r="F50" s="1179"/>
      <c r="G50" s="1179"/>
      <c r="H50" s="1180"/>
      <c r="I50" s="333">
        <v>5365</v>
      </c>
      <c r="J50" s="334">
        <v>5554</v>
      </c>
      <c r="K50" s="334">
        <v>6164</v>
      </c>
      <c r="L50" s="334">
        <v>6495</v>
      </c>
      <c r="M50" s="335">
        <v>6903</v>
      </c>
    </row>
    <row r="51" spans="2:13" ht="27.75" customHeight="1" x14ac:dyDescent="0.15">
      <c r="B51" s="1173"/>
      <c r="C51" s="1174"/>
      <c r="D51" s="104"/>
      <c r="E51" s="1179" t="s">
        <v>42</v>
      </c>
      <c r="F51" s="1179"/>
      <c r="G51" s="1179"/>
      <c r="H51" s="1180"/>
      <c r="I51" s="333">
        <v>784</v>
      </c>
      <c r="J51" s="334">
        <v>903</v>
      </c>
      <c r="K51" s="334">
        <v>912</v>
      </c>
      <c r="L51" s="334">
        <v>961</v>
      </c>
      <c r="M51" s="335">
        <v>1035</v>
      </c>
    </row>
    <row r="52" spans="2:13" ht="27.75" customHeight="1" x14ac:dyDescent="0.15">
      <c r="B52" s="1175"/>
      <c r="C52" s="1176"/>
      <c r="D52" s="104"/>
      <c r="E52" s="1179" t="s">
        <v>43</v>
      </c>
      <c r="F52" s="1179"/>
      <c r="G52" s="1179"/>
      <c r="H52" s="1180"/>
      <c r="I52" s="333">
        <v>26374</v>
      </c>
      <c r="J52" s="334">
        <v>25529</v>
      </c>
      <c r="K52" s="334">
        <v>25046</v>
      </c>
      <c r="L52" s="334">
        <v>24205</v>
      </c>
      <c r="M52" s="335">
        <v>23221</v>
      </c>
    </row>
    <row r="53" spans="2:13" ht="27.75" customHeight="1" thickBot="1" x14ac:dyDescent="0.2">
      <c r="B53" s="1186" t="s">
        <v>19</v>
      </c>
      <c r="C53" s="1187"/>
      <c r="D53" s="108"/>
      <c r="E53" s="1188" t="s">
        <v>44</v>
      </c>
      <c r="F53" s="1188"/>
      <c r="G53" s="1188"/>
      <c r="H53" s="1189"/>
      <c r="I53" s="336">
        <v>6091</v>
      </c>
      <c r="J53" s="337">
        <v>6025</v>
      </c>
      <c r="K53" s="337">
        <v>4538</v>
      </c>
      <c r="L53" s="337">
        <v>3110</v>
      </c>
      <c r="M53" s="338">
        <v>3201</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Ku6hmi3tae7QSz7AEE2puheolSgEbJIFijJ3cxQn5rf/JK0rS80Es3hKfvbHZgBrjS52YGcaU+LDtgurBkLug==" saltValue="yd3+c9PmwPzbq40X3XkM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8" t="s">
        <v>46</v>
      </c>
      <c r="D55" s="1198"/>
      <c r="E55" s="1199"/>
      <c r="F55" s="339">
        <v>3633</v>
      </c>
      <c r="G55" s="339">
        <v>4043</v>
      </c>
      <c r="H55" s="340">
        <v>4555</v>
      </c>
    </row>
    <row r="56" spans="2:8" ht="52.5" customHeight="1" x14ac:dyDescent="0.15">
      <c r="B56" s="120"/>
      <c r="C56" s="1200" t="s">
        <v>47</v>
      </c>
      <c r="D56" s="1200"/>
      <c r="E56" s="1201"/>
      <c r="F56" s="341">
        <v>913</v>
      </c>
      <c r="G56" s="341">
        <v>958</v>
      </c>
      <c r="H56" s="342">
        <v>925</v>
      </c>
    </row>
    <row r="57" spans="2:8" ht="53.25" customHeight="1" x14ac:dyDescent="0.15">
      <c r="B57" s="120"/>
      <c r="C57" s="1202" t="s">
        <v>48</v>
      </c>
      <c r="D57" s="1202"/>
      <c r="E57" s="1203"/>
      <c r="F57" s="343">
        <v>1892</v>
      </c>
      <c r="G57" s="343">
        <v>1855</v>
      </c>
      <c r="H57" s="344">
        <v>1739</v>
      </c>
    </row>
    <row r="58" spans="2:8" ht="45.75" customHeight="1" x14ac:dyDescent="0.15">
      <c r="B58" s="121"/>
      <c r="C58" s="1190" t="s">
        <v>566</v>
      </c>
      <c r="D58" s="1191"/>
      <c r="E58" s="1192"/>
      <c r="F58" s="345">
        <v>1137</v>
      </c>
      <c r="G58" s="345">
        <v>1115</v>
      </c>
      <c r="H58" s="346">
        <v>1014</v>
      </c>
    </row>
    <row r="59" spans="2:8" ht="45.75" customHeight="1" x14ac:dyDescent="0.15">
      <c r="B59" s="121"/>
      <c r="C59" s="1190" t="s">
        <v>567</v>
      </c>
      <c r="D59" s="1191"/>
      <c r="E59" s="1192"/>
      <c r="F59" s="345">
        <v>405</v>
      </c>
      <c r="G59" s="345">
        <v>401</v>
      </c>
      <c r="H59" s="346">
        <v>396</v>
      </c>
    </row>
    <row r="60" spans="2:8" ht="45.75" customHeight="1" x14ac:dyDescent="0.15">
      <c r="B60" s="121"/>
      <c r="C60" s="1190" t="s">
        <v>568</v>
      </c>
      <c r="D60" s="1191"/>
      <c r="E60" s="1192"/>
      <c r="F60" s="345">
        <v>79</v>
      </c>
      <c r="G60" s="345">
        <v>79</v>
      </c>
      <c r="H60" s="346">
        <v>79</v>
      </c>
    </row>
    <row r="61" spans="2:8" ht="45.75" customHeight="1" x14ac:dyDescent="0.15">
      <c r="B61" s="121"/>
      <c r="C61" s="1190" t="s">
        <v>569</v>
      </c>
      <c r="D61" s="1191"/>
      <c r="E61" s="1192"/>
      <c r="F61" s="345">
        <v>71</v>
      </c>
      <c r="G61" s="345">
        <v>71</v>
      </c>
      <c r="H61" s="346">
        <v>71</v>
      </c>
    </row>
    <row r="62" spans="2:8" ht="45.75" customHeight="1" thickBot="1" x14ac:dyDescent="0.2">
      <c r="B62" s="122"/>
      <c r="C62" s="1193" t="s">
        <v>570</v>
      </c>
      <c r="D62" s="1194"/>
      <c r="E62" s="1195"/>
      <c r="F62" s="347">
        <v>41</v>
      </c>
      <c r="G62" s="347">
        <v>41</v>
      </c>
      <c r="H62" s="348">
        <v>41</v>
      </c>
    </row>
    <row r="63" spans="2:8" ht="52.5" customHeight="1" thickBot="1" x14ac:dyDescent="0.2">
      <c r="B63" s="123"/>
      <c r="C63" s="1196" t="s">
        <v>49</v>
      </c>
      <c r="D63" s="1196"/>
      <c r="E63" s="1197"/>
      <c r="F63" s="349">
        <v>6439</v>
      </c>
      <c r="G63" s="349">
        <v>6857</v>
      </c>
      <c r="H63" s="350">
        <v>7220</v>
      </c>
    </row>
    <row r="64" spans="2:8" x14ac:dyDescent="0.15"/>
  </sheetData>
  <sheetProtection algorithmName="SHA-512" hashValue="T3NtktatuzaLd71WToFiG8GTwShT5JJl9KeJJ+zbIVl/kkBi35+STnF5/JEbtVASoWAVvBkm9dFivHXhg8LSUA==" saltValue="RomjQYHBR6b5+J0pJl6M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112953</v>
      </c>
      <c r="E3" s="142"/>
      <c r="F3" s="143">
        <v>92632</v>
      </c>
      <c r="G3" s="144"/>
      <c r="H3" s="145"/>
    </row>
    <row r="4" spans="1:8" x14ac:dyDescent="0.15">
      <c r="A4" s="146"/>
      <c r="B4" s="147"/>
      <c r="C4" s="148"/>
      <c r="D4" s="149">
        <v>55183</v>
      </c>
      <c r="E4" s="150"/>
      <c r="F4" s="151">
        <v>47978</v>
      </c>
      <c r="G4" s="152"/>
      <c r="H4" s="153"/>
    </row>
    <row r="5" spans="1:8" x14ac:dyDescent="0.15">
      <c r="A5" s="134" t="s">
        <v>525</v>
      </c>
      <c r="B5" s="139"/>
      <c r="C5" s="140"/>
      <c r="D5" s="141">
        <v>137286</v>
      </c>
      <c r="E5" s="142"/>
      <c r="F5" s="143">
        <v>96469</v>
      </c>
      <c r="G5" s="144"/>
      <c r="H5" s="145"/>
    </row>
    <row r="6" spans="1:8" x14ac:dyDescent="0.15">
      <c r="A6" s="146"/>
      <c r="B6" s="147"/>
      <c r="C6" s="148"/>
      <c r="D6" s="149">
        <v>51754</v>
      </c>
      <c r="E6" s="150"/>
      <c r="F6" s="151">
        <v>49775</v>
      </c>
      <c r="G6" s="152"/>
      <c r="H6" s="153"/>
    </row>
    <row r="7" spans="1:8" x14ac:dyDescent="0.15">
      <c r="A7" s="134" t="s">
        <v>526</v>
      </c>
      <c r="B7" s="139"/>
      <c r="C7" s="140"/>
      <c r="D7" s="141">
        <v>81875</v>
      </c>
      <c r="E7" s="142"/>
      <c r="F7" s="143">
        <v>85743</v>
      </c>
      <c r="G7" s="144"/>
      <c r="H7" s="145"/>
    </row>
    <row r="8" spans="1:8" x14ac:dyDescent="0.15">
      <c r="A8" s="146"/>
      <c r="B8" s="147"/>
      <c r="C8" s="148"/>
      <c r="D8" s="149">
        <v>49623</v>
      </c>
      <c r="E8" s="150"/>
      <c r="F8" s="151">
        <v>45231</v>
      </c>
      <c r="G8" s="152"/>
      <c r="H8" s="153"/>
    </row>
    <row r="9" spans="1:8" x14ac:dyDescent="0.15">
      <c r="A9" s="134" t="s">
        <v>527</v>
      </c>
      <c r="B9" s="139"/>
      <c r="C9" s="140"/>
      <c r="D9" s="141">
        <v>52106</v>
      </c>
      <c r="E9" s="142"/>
      <c r="F9" s="143">
        <v>92509</v>
      </c>
      <c r="G9" s="144"/>
      <c r="H9" s="145"/>
    </row>
    <row r="10" spans="1:8" x14ac:dyDescent="0.15">
      <c r="A10" s="146"/>
      <c r="B10" s="147"/>
      <c r="C10" s="148"/>
      <c r="D10" s="149">
        <v>33249</v>
      </c>
      <c r="E10" s="150"/>
      <c r="F10" s="151">
        <v>52274</v>
      </c>
      <c r="G10" s="152"/>
      <c r="H10" s="153"/>
    </row>
    <row r="11" spans="1:8" x14ac:dyDescent="0.15">
      <c r="A11" s="134" t="s">
        <v>528</v>
      </c>
      <c r="B11" s="139"/>
      <c r="C11" s="140"/>
      <c r="D11" s="141">
        <v>89373</v>
      </c>
      <c r="E11" s="142"/>
      <c r="F11" s="143">
        <v>98544</v>
      </c>
      <c r="G11" s="144"/>
      <c r="H11" s="145"/>
    </row>
    <row r="12" spans="1:8" x14ac:dyDescent="0.15">
      <c r="A12" s="146"/>
      <c r="B12" s="147"/>
      <c r="C12" s="154"/>
      <c r="D12" s="149">
        <v>62707</v>
      </c>
      <c r="E12" s="150"/>
      <c r="F12" s="151">
        <v>55816</v>
      </c>
      <c r="G12" s="152"/>
      <c r="H12" s="153"/>
    </row>
    <row r="13" spans="1:8" x14ac:dyDescent="0.15">
      <c r="A13" s="134"/>
      <c r="B13" s="139"/>
      <c r="C13" s="140"/>
      <c r="D13" s="141">
        <v>94719</v>
      </c>
      <c r="E13" s="142"/>
      <c r="F13" s="143">
        <v>93179</v>
      </c>
      <c r="G13" s="155"/>
      <c r="H13" s="145"/>
    </row>
    <row r="14" spans="1:8" x14ac:dyDescent="0.15">
      <c r="A14" s="146"/>
      <c r="B14" s="147"/>
      <c r="C14" s="148"/>
      <c r="D14" s="149">
        <v>50503</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0.56999999999999995</v>
      </c>
      <c r="C19" s="156">
        <f>ROUND(VALUE(SUBSTITUTE(実質収支比率等に係る経年分析!G$48,"▲","-")),2)</f>
        <v>9.58</v>
      </c>
      <c r="D19" s="156">
        <f>ROUND(VALUE(SUBSTITUTE(実質収支比率等に係る経年分析!H$48,"▲","-")),2)</f>
        <v>6.88</v>
      </c>
      <c r="E19" s="156">
        <f>ROUND(VALUE(SUBSTITUTE(実質収支比率等に係る経年分析!I$48,"▲","-")),2)</f>
        <v>8.5399999999999991</v>
      </c>
      <c r="F19" s="156">
        <f>ROUND(VALUE(SUBSTITUTE(実質収支比率等に係る経年分析!J$48,"▲","-")),2)</f>
        <v>1.73</v>
      </c>
    </row>
    <row r="20" spans="1:11" x14ac:dyDescent="0.15">
      <c r="A20" s="156" t="s">
        <v>53</v>
      </c>
      <c r="B20" s="156">
        <f>ROUND(VALUE(SUBSTITUTE(実質収支比率等に係る経年分析!F$47,"▲","-")),2)</f>
        <v>26.23</v>
      </c>
      <c r="C20" s="156">
        <f>ROUND(VALUE(SUBSTITUTE(実質収支比率等に係る経年分析!G$47,"▲","-")),2)</f>
        <v>25.32</v>
      </c>
      <c r="D20" s="156">
        <f>ROUND(VALUE(SUBSTITUTE(実質収支比率等に係る経年分析!H$47,"▲","-")),2)</f>
        <v>30.92</v>
      </c>
      <c r="E20" s="156">
        <f>ROUND(VALUE(SUBSTITUTE(実質収支比率等に係る経年分析!I$47,"▲","-")),2)</f>
        <v>34.090000000000003</v>
      </c>
      <c r="F20" s="156">
        <f>ROUND(VALUE(SUBSTITUTE(実質収支比率等に係る経年分析!J$47,"▲","-")),2)</f>
        <v>38.07</v>
      </c>
    </row>
    <row r="21" spans="1:11" x14ac:dyDescent="0.15">
      <c r="A21" s="156" t="s">
        <v>54</v>
      </c>
      <c r="B21" s="156">
        <f>IF(ISNUMBER(VALUE(SUBSTITUTE(実質収支比率等に係る経年分析!F$49,"▲","-"))),ROUND(VALUE(SUBSTITUTE(実質収支比率等に係る経年分析!F$49,"▲","-")),2),NA())</f>
        <v>-1.01</v>
      </c>
      <c r="C21" s="156">
        <f>IF(ISNUMBER(VALUE(SUBSTITUTE(実質収支比率等に係る経年分析!G$49,"▲","-"))),ROUND(VALUE(SUBSTITUTE(実質収支比率等に係る経年分析!G$49,"▲","-")),2),NA())</f>
        <v>9.31</v>
      </c>
      <c r="D21" s="156">
        <f>IF(ISNUMBER(VALUE(SUBSTITUTE(実質収支比率等に係る経年分析!H$49,"▲","-"))),ROUND(VALUE(SUBSTITUTE(実質収支比率等に係る経年分析!H$49,"▲","-")),2),NA())</f>
        <v>1.99</v>
      </c>
      <c r="E21" s="156">
        <f>IF(ISNUMBER(VALUE(SUBSTITUTE(実質収支比率等に係る経年分析!I$49,"▲","-"))),ROUND(VALUE(SUBSTITUTE(実質収支比率等に係る経年分析!I$49,"▲","-")),2),NA())</f>
        <v>5.18</v>
      </c>
      <c r="F21" s="156">
        <f>IF(ISNUMBER(VALUE(SUBSTITUTE(実質収支比率等に係る経年分析!J$49,"▲","-"))),ROUND(VALUE(SUBSTITUTE(実質収支比率等に係る経年分析!J$49,"▲","-")),2),NA())</f>
        <v>-2.46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簡易水道事業会計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0.08</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0.18</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0.99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0.47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0.31</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0.38</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0.56999999999999995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9.57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6.88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8.5299999999999994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1.72</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1.95</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10.23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10.55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11.26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11.69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11.8</v>
      </c>
    </row>
    <row r="36" spans="1:16" x14ac:dyDescent="0.15">
      <c r="A36" s="157" t="str">
        <f>IF(連結実質赤字比率に係る赤字・黒字の構成分析!C$34="",NA(),連結実質赤字比率に係る赤字・黒字の構成分析!C$34)</f>
        <v>市立八幡浜総合病院事業会計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28.35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33.450000000000003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39.69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37.450000000000003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32.28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2552</v>
      </c>
      <c r="E42" s="158"/>
      <c r="F42" s="158"/>
      <c r="G42" s="158">
        <f>'実質公債費比率（分子）の構造'!L$52</f>
        <v>2618</v>
      </c>
      <c r="H42" s="158"/>
      <c r="I42" s="158"/>
      <c r="J42" s="158">
        <f>'実質公債費比率（分子）の構造'!M$52</f>
        <v>2802</v>
      </c>
      <c r="K42" s="158"/>
      <c r="L42" s="158"/>
      <c r="M42" s="158">
        <f>'実質公債費比率（分子）の構造'!N$52</f>
        <v>2731</v>
      </c>
      <c r="N42" s="158"/>
      <c r="O42" s="158"/>
      <c r="P42" s="158">
        <f>'実質公債費比率（分子）の構造'!O$52</f>
        <v>2771</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39</v>
      </c>
      <c r="C44" s="158"/>
      <c r="D44" s="158"/>
      <c r="E44" s="158">
        <f>'実質公債費比率（分子）の構造'!L$50</f>
        <v>37</v>
      </c>
      <c r="F44" s="158"/>
      <c r="G44" s="158"/>
      <c r="H44" s="158">
        <f>'実質公債費比率（分子）の構造'!M$50</f>
        <v>34</v>
      </c>
      <c r="I44" s="158"/>
      <c r="J44" s="158"/>
      <c r="K44" s="158">
        <f>'実質公債費比率（分子）の構造'!N$50</f>
        <v>24</v>
      </c>
      <c r="L44" s="158"/>
      <c r="M44" s="158"/>
      <c r="N44" s="158">
        <f>'実質公債費比率（分子）の構造'!O$50</f>
        <v>15</v>
      </c>
      <c r="O44" s="158"/>
      <c r="P44" s="158"/>
    </row>
    <row r="45" spans="1:16" x14ac:dyDescent="0.15">
      <c r="A45" s="158" t="s">
        <v>63</v>
      </c>
      <c r="B45" s="158">
        <f>'実質公債費比率（分子）の構造'!K$49</f>
        <v>3</v>
      </c>
      <c r="C45" s="158"/>
      <c r="D45" s="158"/>
      <c r="E45" s="158">
        <f>'実質公債費比率（分子）の構造'!L$49</f>
        <v>26</v>
      </c>
      <c r="F45" s="158"/>
      <c r="G45" s="158"/>
      <c r="H45" s="158">
        <f>'実質公債費比率（分子）の構造'!M$49</f>
        <v>44</v>
      </c>
      <c r="I45" s="158"/>
      <c r="J45" s="158"/>
      <c r="K45" s="158">
        <f>'実質公債費比率（分子）の構造'!N$49</f>
        <v>44</v>
      </c>
      <c r="L45" s="158"/>
      <c r="M45" s="158"/>
      <c r="N45" s="158">
        <f>'実質公債費比率（分子）の構造'!O$49</f>
        <v>44</v>
      </c>
      <c r="O45" s="158"/>
      <c r="P45" s="158"/>
    </row>
    <row r="46" spans="1:16" x14ac:dyDescent="0.15">
      <c r="A46" s="158" t="s">
        <v>64</v>
      </c>
      <c r="B46" s="158">
        <f>'実質公債費比率（分子）の構造'!K$48</f>
        <v>1104</v>
      </c>
      <c r="C46" s="158"/>
      <c r="D46" s="158"/>
      <c r="E46" s="158">
        <f>'実質公債費比率（分子）の構造'!L$48</f>
        <v>1138</v>
      </c>
      <c r="F46" s="158"/>
      <c r="G46" s="158"/>
      <c r="H46" s="158">
        <f>'実質公債費比率（分子）の構造'!M$48</f>
        <v>1126</v>
      </c>
      <c r="I46" s="158"/>
      <c r="J46" s="158"/>
      <c r="K46" s="158">
        <f>'実質公債費比率（分子）の構造'!N$48</f>
        <v>1102</v>
      </c>
      <c r="L46" s="158"/>
      <c r="M46" s="158"/>
      <c r="N46" s="158">
        <f>'実質公債費比率（分子）の構造'!O$48</f>
        <v>1133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2261</v>
      </c>
      <c r="C49" s="158"/>
      <c r="D49" s="158"/>
      <c r="E49" s="158">
        <f>'実質公債費比率（分子）の構造'!L$45</f>
        <v>2333</v>
      </c>
      <c r="F49" s="158"/>
      <c r="G49" s="158"/>
      <c r="H49" s="158">
        <f>'実質公債費比率（分子）の構造'!M$45</f>
        <v>2490</v>
      </c>
      <c r="I49" s="158"/>
      <c r="J49" s="158"/>
      <c r="K49" s="158">
        <f>'実質公債費比率（分子）の構造'!N$45</f>
        <v>2596</v>
      </c>
      <c r="L49" s="158"/>
      <c r="M49" s="158"/>
      <c r="N49" s="158">
        <f>'実質公債費比率（分子）の構造'!O$45</f>
        <v>2583</v>
      </c>
      <c r="O49" s="158"/>
      <c r="P49" s="158"/>
    </row>
    <row r="50" spans="1:16" x14ac:dyDescent="0.15">
      <c r="A50" s="158" t="s">
        <v>67</v>
      </c>
      <c r="B50" s="158" t="e">
        <f>NA()</f>
        <v>#N/A</v>
      </c>
      <c r="C50" s="158">
        <f>IF(ISNUMBER('実質公債費比率（分子）の構造'!K$53),'実質公債費比率（分子）の構造'!K$53,NA())</f>
        <v>855</v>
      </c>
      <c r="D50" s="158" t="e">
        <f>NA()</f>
        <v>#N/A</v>
      </c>
      <c r="E50" s="158" t="e">
        <f>NA()</f>
        <v>#N/A</v>
      </c>
      <c r="F50" s="158">
        <f>IF(ISNUMBER('実質公債費比率（分子）の構造'!L$53),'実質公債費比率（分子）の構造'!L$53,NA())</f>
        <v>916</v>
      </c>
      <c r="G50" s="158" t="e">
        <f>NA()</f>
        <v>#N/A</v>
      </c>
      <c r="H50" s="158" t="e">
        <f>NA()</f>
        <v>#N/A</v>
      </c>
      <c r="I50" s="158">
        <f>IF(ISNUMBER('実質公債費比率（分子）の構造'!M$53),'実質公債費比率（分子）の構造'!M$53,NA())</f>
        <v>892</v>
      </c>
      <c r="J50" s="158" t="e">
        <f>NA()</f>
        <v>#N/A</v>
      </c>
      <c r="K50" s="158" t="e">
        <f>NA()</f>
        <v>#N/A</v>
      </c>
      <c r="L50" s="158">
        <f>IF(ISNUMBER('実質公債費比率（分子）の構造'!N$53),'実質公債費比率（分子）の構造'!N$53,NA())</f>
        <v>1035</v>
      </c>
      <c r="M50" s="158" t="e">
        <f>NA()</f>
        <v>#N/A</v>
      </c>
      <c r="N50" s="158" t="e">
        <f>NA()</f>
        <v>#N/A</v>
      </c>
      <c r="O50" s="158">
        <f>IF(ISNUMBER('実質公債費比率（分子）の構造'!O$53),'実質公債費比率（分子）の構造'!O$53,NA())</f>
        <v>1004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26374</v>
      </c>
      <c r="E56" s="157"/>
      <c r="F56" s="157"/>
      <c r="G56" s="157">
        <f>'将来負担比率（分子）の構造'!J$52</f>
        <v>25529</v>
      </c>
      <c r="H56" s="157"/>
      <c r="I56" s="157"/>
      <c r="J56" s="157">
        <f>'将来負担比率（分子）の構造'!K$52</f>
        <v>25046</v>
      </c>
      <c r="K56" s="157"/>
      <c r="L56" s="157"/>
      <c r="M56" s="157">
        <f>'将来負担比率（分子）の構造'!L$52</f>
        <v>24205</v>
      </c>
      <c r="N56" s="157"/>
      <c r="O56" s="157"/>
      <c r="P56" s="157">
        <f>'将来負担比率（分子）の構造'!M$52</f>
        <v>23221</v>
      </c>
    </row>
    <row r="57" spans="1:16" x14ac:dyDescent="0.15">
      <c r="A57" s="157" t="s">
        <v>42</v>
      </c>
      <c r="B57" s="157"/>
      <c r="C57" s="157"/>
      <c r="D57" s="157">
        <f>'将来負担比率（分子）の構造'!I$51</f>
        <v>784</v>
      </c>
      <c r="E57" s="157"/>
      <c r="F57" s="157"/>
      <c r="G57" s="157">
        <f>'将来負担比率（分子）の構造'!J$51</f>
        <v>903</v>
      </c>
      <c r="H57" s="157"/>
      <c r="I57" s="157"/>
      <c r="J57" s="157">
        <f>'将来負担比率（分子）の構造'!K$51</f>
        <v>912</v>
      </c>
      <c r="K57" s="157"/>
      <c r="L57" s="157"/>
      <c r="M57" s="157">
        <f>'将来負担比率（分子）の構造'!L$51</f>
        <v>961</v>
      </c>
      <c r="N57" s="157"/>
      <c r="O57" s="157"/>
      <c r="P57" s="157">
        <f>'将来負担比率（分子）の構造'!M$51</f>
        <v>1035</v>
      </c>
    </row>
    <row r="58" spans="1:16" x14ac:dyDescent="0.15">
      <c r="A58" s="157" t="s">
        <v>41</v>
      </c>
      <c r="B58" s="157"/>
      <c r="C58" s="157"/>
      <c r="D58" s="157">
        <f>'将来負担比率（分子）の構造'!I$50</f>
        <v>5365</v>
      </c>
      <c r="E58" s="157"/>
      <c r="F58" s="157"/>
      <c r="G58" s="157">
        <f>'将来負担比率（分子）の構造'!J$50</f>
        <v>5554</v>
      </c>
      <c r="H58" s="157"/>
      <c r="I58" s="157"/>
      <c r="J58" s="157">
        <f>'将来負担比率（分子）の構造'!K$50</f>
        <v>6164</v>
      </c>
      <c r="K58" s="157"/>
      <c r="L58" s="157"/>
      <c r="M58" s="157">
        <f>'将来負担比率（分子）の構造'!L$50</f>
        <v>6495</v>
      </c>
      <c r="N58" s="157"/>
      <c r="O58" s="157"/>
      <c r="P58" s="157">
        <f>'将来負担比率（分子）の構造'!M$50</f>
        <v>6903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21</v>
      </c>
      <c r="C61" s="157"/>
      <c r="D61" s="157"/>
      <c r="E61" s="157">
        <f>'将来負担比率（分子）の構造'!J$46</f>
        <v>18</v>
      </c>
      <c r="F61" s="157"/>
      <c r="G61" s="157"/>
      <c r="H61" s="157">
        <f>'将来負担比率（分子）の構造'!K$46</f>
        <v>10</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2280</v>
      </c>
      <c r="C62" s="157"/>
      <c r="D62" s="157"/>
      <c r="E62" s="157">
        <f>'将来負担比率（分子）の構造'!J$45</f>
        <v>2282</v>
      </c>
      <c r="F62" s="157"/>
      <c r="G62" s="157"/>
      <c r="H62" s="157">
        <f>'将来負担比率（分子）の構造'!K$45</f>
        <v>2328</v>
      </c>
      <c r="I62" s="157"/>
      <c r="J62" s="157"/>
      <c r="K62" s="157">
        <f>'将来負担比率（分子）の構造'!L$45</f>
        <v>2422</v>
      </c>
      <c r="L62" s="157"/>
      <c r="M62" s="157"/>
      <c r="N62" s="157">
        <f>'将来負担比率（分子）の構造'!M$45</f>
        <v>2534</v>
      </c>
      <c r="O62" s="157"/>
      <c r="P62" s="157"/>
    </row>
    <row r="63" spans="1:16" x14ac:dyDescent="0.15">
      <c r="A63" s="157" t="s">
        <v>34</v>
      </c>
      <c r="B63" s="157">
        <f>'将来負担比率（分子）の構造'!I$44</f>
        <v>436</v>
      </c>
      <c r="C63" s="157"/>
      <c r="D63" s="157"/>
      <c r="E63" s="157">
        <f>'将来負担比率（分子）の構造'!J$44</f>
        <v>393</v>
      </c>
      <c r="F63" s="157"/>
      <c r="G63" s="157"/>
      <c r="H63" s="157">
        <f>'将来負担比率（分子）の構造'!K$44</f>
        <v>332</v>
      </c>
      <c r="I63" s="157"/>
      <c r="J63" s="157"/>
      <c r="K63" s="157">
        <f>'将来負担比率（分子）の構造'!L$44</f>
        <v>355</v>
      </c>
      <c r="L63" s="157"/>
      <c r="M63" s="157"/>
      <c r="N63" s="157">
        <f>'将来負担比率（分子）の構造'!M$44</f>
        <v>311</v>
      </c>
      <c r="O63" s="157"/>
      <c r="P63" s="157"/>
    </row>
    <row r="64" spans="1:16" x14ac:dyDescent="0.15">
      <c r="A64" s="157" t="s">
        <v>33</v>
      </c>
      <c r="B64" s="157">
        <f>'将来負担比率（分子）の構造'!I$43</f>
        <v>11455</v>
      </c>
      <c r="C64" s="157"/>
      <c r="D64" s="157"/>
      <c r="E64" s="157">
        <f>'将来負担比率（分子）の構造'!J$43</f>
        <v>10348</v>
      </c>
      <c r="F64" s="157"/>
      <c r="G64" s="157"/>
      <c r="H64" s="157">
        <f>'将来負担比率（分子）の構造'!K$43</f>
        <v>9722</v>
      </c>
      <c r="I64" s="157"/>
      <c r="J64" s="157"/>
      <c r="K64" s="157">
        <f>'将来負担比率（分子）の構造'!L$43</f>
        <v>9044</v>
      </c>
      <c r="L64" s="157"/>
      <c r="M64" s="157"/>
      <c r="N64" s="157">
        <f>'将来負担比率（分子）の構造'!M$43</f>
        <v>9414</v>
      </c>
      <c r="O64" s="157"/>
      <c r="P64" s="157"/>
    </row>
    <row r="65" spans="1:16" x14ac:dyDescent="0.15">
      <c r="A65" s="157" t="s">
        <v>32</v>
      </c>
      <c r="B65" s="157">
        <f>'将来負担比率（分子）の構造'!I$42</f>
        <v>103</v>
      </c>
      <c r="C65" s="157"/>
      <c r="D65" s="157"/>
      <c r="E65" s="157">
        <f>'将来負担比率（分子）の構造'!J$42</f>
        <v>72</v>
      </c>
      <c r="F65" s="157"/>
      <c r="G65" s="157"/>
      <c r="H65" s="157">
        <f>'将来負担比率（分子）の構造'!K$42</f>
        <v>42</v>
      </c>
      <c r="I65" s="157"/>
      <c r="J65" s="157"/>
      <c r="K65" s="157">
        <f>'将来負担比率（分子）の構造'!L$42</f>
        <v>21</v>
      </c>
      <c r="L65" s="157"/>
      <c r="M65" s="157"/>
      <c r="N65" s="157">
        <f>'将来負担比率（分子）の構造'!M$42</f>
        <v>8</v>
      </c>
      <c r="O65" s="157"/>
      <c r="P65" s="157"/>
    </row>
    <row r="66" spans="1:16" x14ac:dyDescent="0.15">
      <c r="A66" s="157" t="s">
        <v>31</v>
      </c>
      <c r="B66" s="157">
        <f>'将来負担比率（分子）の構造'!I$41</f>
        <v>24320</v>
      </c>
      <c r="C66" s="157"/>
      <c r="D66" s="157"/>
      <c r="E66" s="157">
        <f>'将来負担比率（分子）の構造'!J$41</f>
        <v>24898</v>
      </c>
      <c r="F66" s="157"/>
      <c r="G66" s="157"/>
      <c r="H66" s="157">
        <f>'将来負担比率（分子）の構造'!K$41</f>
        <v>24228</v>
      </c>
      <c r="I66" s="157"/>
      <c r="J66" s="157"/>
      <c r="K66" s="157">
        <f>'将来負担比率（分子）の構造'!L$41</f>
        <v>22928</v>
      </c>
      <c r="L66" s="157"/>
      <c r="M66" s="157"/>
      <c r="N66" s="157">
        <f>'将来負担比率（分子）の構造'!M$41</f>
        <v>22092</v>
      </c>
      <c r="O66" s="157"/>
      <c r="P66" s="157"/>
    </row>
    <row r="67" spans="1:16" x14ac:dyDescent="0.15">
      <c r="A67" s="157" t="s">
        <v>71</v>
      </c>
      <c r="B67" s="157" t="e">
        <f>NA()</f>
        <v>#N/A</v>
      </c>
      <c r="C67" s="157">
        <f>IF(ISNUMBER('将来負担比率（分子）の構造'!I$53), IF('将来負担比率（分子）の構造'!I$53 &lt; 0, 0, '将来負担比率（分子）の構造'!I$53), NA())</f>
        <v>6091</v>
      </c>
      <c r="D67" s="157" t="e">
        <f>NA()</f>
        <v>#N/A</v>
      </c>
      <c r="E67" s="157" t="e">
        <f>NA()</f>
        <v>#N/A</v>
      </c>
      <c r="F67" s="157">
        <f>IF(ISNUMBER('将来負担比率（分子）の構造'!J$53), IF('将来負担比率（分子）の構造'!J$53 &lt; 0, 0, '将来負担比率（分子）の構造'!J$53), NA())</f>
        <v>6025</v>
      </c>
      <c r="G67" s="157" t="e">
        <f>NA()</f>
        <v>#N/A</v>
      </c>
      <c r="H67" s="157" t="e">
        <f>NA()</f>
        <v>#N/A</v>
      </c>
      <c r="I67" s="157">
        <f>IF(ISNUMBER('将来負担比率（分子）の構造'!K$53), IF('将来負担比率（分子）の構造'!K$53 &lt; 0, 0, '将来負担比率（分子）の構造'!K$53), NA())</f>
        <v>4538</v>
      </c>
      <c r="J67" s="157" t="e">
        <f>NA()</f>
        <v>#N/A</v>
      </c>
      <c r="K67" s="157" t="e">
        <f>NA()</f>
        <v>#N/A</v>
      </c>
      <c r="L67" s="157">
        <f>IF(ISNUMBER('将来負担比率（分子）の構造'!L$53), IF('将来負担比率（分子）の構造'!L$53 &lt; 0, 0, '将来負担比率（分子）の構造'!L$53), NA())</f>
        <v>3110</v>
      </c>
      <c r="M67" s="157" t="e">
        <f>NA()</f>
        <v>#N/A</v>
      </c>
      <c r="N67" s="157" t="e">
        <f>NA()</f>
        <v>#N/A</v>
      </c>
      <c r="O67" s="157">
        <f>IF(ISNUMBER('将来負担比率（分子）の構造'!M$53), IF('将来負担比率（分子）の構造'!M$53 &lt; 0, 0, '将来負担比率（分子）の構造'!M$53), NA())</f>
        <v>3201</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3633</v>
      </c>
      <c r="C72" s="161">
        <f>基金残高に係る経年分析!G55</f>
        <v>4043</v>
      </c>
      <c r="D72" s="161">
        <f>基金残高に係る経年分析!H55</f>
        <v>4555</v>
      </c>
    </row>
    <row r="73" spans="1:16" x14ac:dyDescent="0.15">
      <c r="A73" s="160" t="s">
        <v>74</v>
      </c>
      <c r="B73" s="161">
        <f>基金残高に係る経年分析!F56</f>
        <v>913</v>
      </c>
      <c r="C73" s="161">
        <f>基金残高に係る経年分析!G56</f>
        <v>958</v>
      </c>
      <c r="D73" s="161">
        <f>基金残高に係る経年分析!H56</f>
        <v>925</v>
      </c>
    </row>
    <row r="74" spans="1:16" x14ac:dyDescent="0.15">
      <c r="A74" s="160" t="s">
        <v>75</v>
      </c>
      <c r="B74" s="161">
        <f>基金残高に係る経年分析!F57</f>
        <v>1892</v>
      </c>
      <c r="C74" s="161">
        <f>基金残高に係る経年分析!G57</f>
        <v>1855</v>
      </c>
      <c r="D74" s="161">
        <f>基金残高に係る経年分析!H57</f>
        <v>1739</v>
      </c>
    </row>
  </sheetData>
  <sheetProtection algorithmName="SHA-512" hashValue="sxe7OdzNijZdIRyr8QVff1HgdGQuLcAxXfCliaPy8EPDXjfjvc41ewBnmIkhfRNcQBUokh4vt3FCzly0eE/AGQ==" saltValue="1SSVlmRdGehtI3iUOGRQ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3299304</v>
      </c>
      <c r="S5" s="600"/>
      <c r="T5" s="600"/>
      <c r="U5" s="600"/>
      <c r="V5" s="600"/>
      <c r="W5" s="600"/>
      <c r="X5" s="600"/>
      <c r="Y5" s="601"/>
      <c r="Z5" s="602">
        <v>13.3</v>
      </c>
      <c r="AA5" s="602"/>
      <c r="AB5" s="602"/>
      <c r="AC5" s="602"/>
      <c r="AD5" s="603">
        <v>3227217</v>
      </c>
      <c r="AE5" s="603"/>
      <c r="AF5" s="603"/>
      <c r="AG5" s="603"/>
      <c r="AH5" s="603"/>
      <c r="AI5" s="603"/>
      <c r="AJ5" s="603"/>
      <c r="AK5" s="603"/>
      <c r="AL5" s="604">
        <v>26.5</v>
      </c>
      <c r="AM5" s="605"/>
      <c r="AN5" s="605"/>
      <c r="AO5" s="606"/>
      <c r="AP5" s="596" t="s">
        <v>216</v>
      </c>
      <c r="AQ5" s="597"/>
      <c r="AR5" s="597"/>
      <c r="AS5" s="597"/>
      <c r="AT5" s="597"/>
      <c r="AU5" s="597"/>
      <c r="AV5" s="597"/>
      <c r="AW5" s="597"/>
      <c r="AX5" s="597"/>
      <c r="AY5" s="597"/>
      <c r="AZ5" s="597"/>
      <c r="BA5" s="597"/>
      <c r="BB5" s="597"/>
      <c r="BC5" s="597"/>
      <c r="BD5" s="597"/>
      <c r="BE5" s="597"/>
      <c r="BF5" s="598"/>
      <c r="BG5" s="610">
        <v>3226751</v>
      </c>
      <c r="BH5" s="611"/>
      <c r="BI5" s="611"/>
      <c r="BJ5" s="611"/>
      <c r="BK5" s="611"/>
      <c r="BL5" s="611"/>
      <c r="BM5" s="611"/>
      <c r="BN5" s="612"/>
      <c r="BO5" s="613">
        <v>97.8</v>
      </c>
      <c r="BP5" s="613"/>
      <c r="BQ5" s="613"/>
      <c r="BR5" s="613"/>
      <c r="BS5" s="614">
        <v>53771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147239</v>
      </c>
      <c r="S6" s="611"/>
      <c r="T6" s="611"/>
      <c r="U6" s="611"/>
      <c r="V6" s="611"/>
      <c r="W6" s="611"/>
      <c r="X6" s="611"/>
      <c r="Y6" s="612"/>
      <c r="Z6" s="613">
        <v>0.6</v>
      </c>
      <c r="AA6" s="613"/>
      <c r="AB6" s="613"/>
      <c r="AC6" s="613"/>
      <c r="AD6" s="614">
        <v>147239</v>
      </c>
      <c r="AE6" s="614"/>
      <c r="AF6" s="614"/>
      <c r="AG6" s="614"/>
      <c r="AH6" s="614"/>
      <c r="AI6" s="614"/>
      <c r="AJ6" s="614"/>
      <c r="AK6" s="614"/>
      <c r="AL6" s="615">
        <v>1.2</v>
      </c>
      <c r="AM6" s="616"/>
      <c r="AN6" s="616"/>
      <c r="AO6" s="617"/>
      <c r="AP6" s="607" t="s">
        <v>221</v>
      </c>
      <c r="AQ6" s="608"/>
      <c r="AR6" s="608"/>
      <c r="AS6" s="608"/>
      <c r="AT6" s="608"/>
      <c r="AU6" s="608"/>
      <c r="AV6" s="608"/>
      <c r="AW6" s="608"/>
      <c r="AX6" s="608"/>
      <c r="AY6" s="608"/>
      <c r="AZ6" s="608"/>
      <c r="BA6" s="608"/>
      <c r="BB6" s="608"/>
      <c r="BC6" s="608"/>
      <c r="BD6" s="608"/>
      <c r="BE6" s="608"/>
      <c r="BF6" s="609"/>
      <c r="BG6" s="610">
        <v>3226751</v>
      </c>
      <c r="BH6" s="611"/>
      <c r="BI6" s="611"/>
      <c r="BJ6" s="611"/>
      <c r="BK6" s="611"/>
      <c r="BL6" s="611"/>
      <c r="BM6" s="611"/>
      <c r="BN6" s="612"/>
      <c r="BO6" s="613">
        <v>97.8</v>
      </c>
      <c r="BP6" s="613"/>
      <c r="BQ6" s="613"/>
      <c r="BR6" s="613"/>
      <c r="BS6" s="614">
        <v>53771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152763</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152763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3142</v>
      </c>
      <c r="S7" s="611"/>
      <c r="T7" s="611"/>
      <c r="U7" s="611"/>
      <c r="V7" s="611"/>
      <c r="W7" s="611"/>
      <c r="X7" s="611"/>
      <c r="Y7" s="612"/>
      <c r="Z7" s="613">
        <v>0</v>
      </c>
      <c r="AA7" s="613"/>
      <c r="AB7" s="613"/>
      <c r="AC7" s="613"/>
      <c r="AD7" s="614">
        <v>3142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1444547</v>
      </c>
      <c r="BH7" s="611"/>
      <c r="BI7" s="611"/>
      <c r="BJ7" s="611"/>
      <c r="BK7" s="611"/>
      <c r="BL7" s="611"/>
      <c r="BM7" s="611"/>
      <c r="BN7" s="612"/>
      <c r="BO7" s="613">
        <v>43.8</v>
      </c>
      <c r="BP7" s="613"/>
      <c r="BQ7" s="613"/>
      <c r="BR7" s="613"/>
      <c r="BS7" s="614">
        <v>53771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4124432</v>
      </c>
      <c r="CS7" s="611"/>
      <c r="CT7" s="611"/>
      <c r="CU7" s="611"/>
      <c r="CV7" s="611"/>
      <c r="CW7" s="611"/>
      <c r="CX7" s="611"/>
      <c r="CY7" s="612"/>
      <c r="CZ7" s="613">
        <v>17.2</v>
      </c>
      <c r="DA7" s="613"/>
      <c r="DB7" s="613"/>
      <c r="DC7" s="613"/>
      <c r="DD7" s="619">
        <v>276972</v>
      </c>
      <c r="DE7" s="611"/>
      <c r="DF7" s="611"/>
      <c r="DG7" s="611"/>
      <c r="DH7" s="611"/>
      <c r="DI7" s="611"/>
      <c r="DJ7" s="611"/>
      <c r="DK7" s="611"/>
      <c r="DL7" s="611"/>
      <c r="DM7" s="611"/>
      <c r="DN7" s="611"/>
      <c r="DO7" s="611"/>
      <c r="DP7" s="612"/>
      <c r="DQ7" s="619">
        <v>3591566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29767</v>
      </c>
      <c r="S8" s="611"/>
      <c r="T8" s="611"/>
      <c r="U8" s="611"/>
      <c r="V8" s="611"/>
      <c r="W8" s="611"/>
      <c r="X8" s="611"/>
      <c r="Y8" s="612"/>
      <c r="Z8" s="613">
        <v>0.1</v>
      </c>
      <c r="AA8" s="613"/>
      <c r="AB8" s="613"/>
      <c r="AC8" s="613"/>
      <c r="AD8" s="614">
        <v>29767</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45296</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6570779</v>
      </c>
      <c r="CS8" s="611"/>
      <c r="CT8" s="611"/>
      <c r="CU8" s="611"/>
      <c r="CV8" s="611"/>
      <c r="CW8" s="611"/>
      <c r="CX8" s="611"/>
      <c r="CY8" s="612"/>
      <c r="CZ8" s="613">
        <v>27.4</v>
      </c>
      <c r="DA8" s="613"/>
      <c r="DB8" s="613"/>
      <c r="DC8" s="613"/>
      <c r="DD8" s="619">
        <v>30751</v>
      </c>
      <c r="DE8" s="611"/>
      <c r="DF8" s="611"/>
      <c r="DG8" s="611"/>
      <c r="DH8" s="611"/>
      <c r="DI8" s="611"/>
      <c r="DJ8" s="611"/>
      <c r="DK8" s="611"/>
      <c r="DL8" s="611"/>
      <c r="DM8" s="611"/>
      <c r="DN8" s="611"/>
      <c r="DO8" s="611"/>
      <c r="DP8" s="612"/>
      <c r="DQ8" s="619">
        <v>3358068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43970</v>
      </c>
      <c r="S9" s="611"/>
      <c r="T9" s="611"/>
      <c r="U9" s="611"/>
      <c r="V9" s="611"/>
      <c r="W9" s="611"/>
      <c r="X9" s="611"/>
      <c r="Y9" s="612"/>
      <c r="Z9" s="613">
        <v>0.2</v>
      </c>
      <c r="AA9" s="613"/>
      <c r="AB9" s="613"/>
      <c r="AC9" s="613"/>
      <c r="AD9" s="614">
        <v>43970</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1172352</v>
      </c>
      <c r="BH9" s="611"/>
      <c r="BI9" s="611"/>
      <c r="BJ9" s="611"/>
      <c r="BK9" s="611"/>
      <c r="BL9" s="611"/>
      <c r="BM9" s="611"/>
      <c r="BN9" s="612"/>
      <c r="BO9" s="613">
        <v>35.5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2915318</v>
      </c>
      <c r="CS9" s="611"/>
      <c r="CT9" s="611"/>
      <c r="CU9" s="611"/>
      <c r="CV9" s="611"/>
      <c r="CW9" s="611"/>
      <c r="CX9" s="611"/>
      <c r="CY9" s="612"/>
      <c r="CZ9" s="613">
        <v>12.2</v>
      </c>
      <c r="DA9" s="613"/>
      <c r="DB9" s="613"/>
      <c r="DC9" s="613"/>
      <c r="DD9" s="619">
        <v>221192</v>
      </c>
      <c r="DE9" s="611"/>
      <c r="DF9" s="611"/>
      <c r="DG9" s="611"/>
      <c r="DH9" s="611"/>
      <c r="DI9" s="611"/>
      <c r="DJ9" s="611"/>
      <c r="DK9" s="611"/>
      <c r="DL9" s="611"/>
      <c r="DM9" s="611"/>
      <c r="DN9" s="611"/>
      <c r="DO9" s="611"/>
      <c r="DP9" s="612"/>
      <c r="DQ9" s="619">
        <v>2029562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92399</v>
      </c>
      <c r="BH10" s="611"/>
      <c r="BI10" s="611"/>
      <c r="BJ10" s="611"/>
      <c r="BK10" s="611"/>
      <c r="BL10" s="611"/>
      <c r="BM10" s="611"/>
      <c r="BN10" s="612"/>
      <c r="BO10" s="613">
        <v>2.8</v>
      </c>
      <c r="BP10" s="613"/>
      <c r="BQ10" s="613"/>
      <c r="BR10" s="613"/>
      <c r="BS10" s="614">
        <v>15352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20595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595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856778</v>
      </c>
      <c r="S11" s="611"/>
      <c r="T11" s="611"/>
      <c r="U11" s="611"/>
      <c r="V11" s="611"/>
      <c r="W11" s="611"/>
      <c r="X11" s="611"/>
      <c r="Y11" s="612"/>
      <c r="Z11" s="615">
        <v>3.5</v>
      </c>
      <c r="AA11" s="616"/>
      <c r="AB11" s="616"/>
      <c r="AC11" s="622"/>
      <c r="AD11" s="619">
        <v>856778</v>
      </c>
      <c r="AE11" s="611"/>
      <c r="AF11" s="611"/>
      <c r="AG11" s="611"/>
      <c r="AH11" s="611"/>
      <c r="AI11" s="611"/>
      <c r="AJ11" s="611"/>
      <c r="AK11" s="612"/>
      <c r="AL11" s="615">
        <v>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134500</v>
      </c>
      <c r="BH11" s="611"/>
      <c r="BI11" s="611"/>
      <c r="BJ11" s="611"/>
      <c r="BK11" s="611"/>
      <c r="BL11" s="611"/>
      <c r="BM11" s="611"/>
      <c r="BN11" s="612"/>
      <c r="BO11" s="613">
        <v>4.0999999999999996</v>
      </c>
      <c r="BP11" s="613"/>
      <c r="BQ11" s="613"/>
      <c r="BR11" s="613"/>
      <c r="BS11" s="614">
        <v>38419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1253917</v>
      </c>
      <c r="CS11" s="611"/>
      <c r="CT11" s="611"/>
      <c r="CU11" s="611"/>
      <c r="CV11" s="611"/>
      <c r="CW11" s="611"/>
      <c r="CX11" s="611"/>
      <c r="CY11" s="612"/>
      <c r="CZ11" s="613">
        <v>5.2</v>
      </c>
      <c r="DA11" s="613"/>
      <c r="DB11" s="613"/>
      <c r="DC11" s="613"/>
      <c r="DD11" s="619">
        <v>308143</v>
      </c>
      <c r="DE11" s="611"/>
      <c r="DF11" s="611"/>
      <c r="DG11" s="611"/>
      <c r="DH11" s="611"/>
      <c r="DI11" s="611"/>
      <c r="DJ11" s="611"/>
      <c r="DK11" s="611"/>
      <c r="DL11" s="611"/>
      <c r="DM11" s="611"/>
      <c r="DN11" s="611"/>
      <c r="DO11" s="611"/>
      <c r="DP11" s="612"/>
      <c r="DQ11" s="619">
        <v>405743</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1443732</v>
      </c>
      <c r="BH12" s="611"/>
      <c r="BI12" s="611"/>
      <c r="BJ12" s="611"/>
      <c r="BK12" s="611"/>
      <c r="BL12" s="611"/>
      <c r="BM12" s="611"/>
      <c r="BN12" s="612"/>
      <c r="BO12" s="613">
        <v>43.8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479913</v>
      </c>
      <c r="CS12" s="611"/>
      <c r="CT12" s="611"/>
      <c r="CU12" s="611"/>
      <c r="CV12" s="611"/>
      <c r="CW12" s="611"/>
      <c r="CX12" s="611"/>
      <c r="CY12" s="612"/>
      <c r="CZ12" s="613">
        <v>2</v>
      </c>
      <c r="DA12" s="613"/>
      <c r="DB12" s="613"/>
      <c r="DC12" s="613"/>
      <c r="DD12" s="619" t="s">
        <v>122</v>
      </c>
      <c r="DE12" s="611"/>
      <c r="DF12" s="611"/>
      <c r="DG12" s="611"/>
      <c r="DH12" s="611"/>
      <c r="DI12" s="611"/>
      <c r="DJ12" s="611"/>
      <c r="DK12" s="611"/>
      <c r="DL12" s="611"/>
      <c r="DM12" s="611"/>
      <c r="DN12" s="611"/>
      <c r="DO12" s="611"/>
      <c r="DP12" s="612"/>
      <c r="DQ12" s="619">
        <v>192378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1437690</v>
      </c>
      <c r="BH13" s="611"/>
      <c r="BI13" s="611"/>
      <c r="BJ13" s="611"/>
      <c r="BK13" s="611"/>
      <c r="BL13" s="611"/>
      <c r="BM13" s="611"/>
      <c r="BN13" s="612"/>
      <c r="BO13" s="613">
        <v>43.6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2328628</v>
      </c>
      <c r="CS13" s="611"/>
      <c r="CT13" s="611"/>
      <c r="CU13" s="611"/>
      <c r="CV13" s="611"/>
      <c r="CW13" s="611"/>
      <c r="CX13" s="611"/>
      <c r="CY13" s="612"/>
      <c r="CZ13" s="613">
        <v>9.6999999999999993</v>
      </c>
      <c r="DA13" s="613"/>
      <c r="DB13" s="613"/>
      <c r="DC13" s="613"/>
      <c r="DD13" s="619">
        <v>922177</v>
      </c>
      <c r="DE13" s="611"/>
      <c r="DF13" s="611"/>
      <c r="DG13" s="611"/>
      <c r="DH13" s="611"/>
      <c r="DI13" s="611"/>
      <c r="DJ13" s="611"/>
      <c r="DK13" s="611"/>
      <c r="DL13" s="611"/>
      <c r="DM13" s="611"/>
      <c r="DN13" s="611"/>
      <c r="DO13" s="611"/>
      <c r="DP13" s="612"/>
      <c r="DQ13" s="619">
        <v>527765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126632</v>
      </c>
      <c r="BH14" s="611"/>
      <c r="BI14" s="611"/>
      <c r="BJ14" s="611"/>
      <c r="BK14" s="611"/>
      <c r="BL14" s="611"/>
      <c r="BM14" s="611"/>
      <c r="BN14" s="612"/>
      <c r="BO14" s="613">
        <v>3.8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755912</v>
      </c>
      <c r="CS14" s="611"/>
      <c r="CT14" s="611"/>
      <c r="CU14" s="611"/>
      <c r="CV14" s="611"/>
      <c r="CW14" s="611"/>
      <c r="CX14" s="611"/>
      <c r="CY14" s="612"/>
      <c r="CZ14" s="613">
        <v>3.2</v>
      </c>
      <c r="DA14" s="613"/>
      <c r="DB14" s="613"/>
      <c r="DC14" s="613"/>
      <c r="DD14" s="619">
        <v>75645</v>
      </c>
      <c r="DE14" s="611"/>
      <c r="DF14" s="611"/>
      <c r="DG14" s="611"/>
      <c r="DH14" s="611"/>
      <c r="DI14" s="611"/>
      <c r="DJ14" s="611"/>
      <c r="DK14" s="611"/>
      <c r="DL14" s="611"/>
      <c r="DM14" s="611"/>
      <c r="DN14" s="611"/>
      <c r="DO14" s="611"/>
      <c r="DP14" s="612"/>
      <c r="DQ14" s="619">
        <v>645282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15200</v>
      </c>
      <c r="S15" s="611"/>
      <c r="T15" s="611"/>
      <c r="U15" s="611"/>
      <c r="V15" s="611"/>
      <c r="W15" s="611"/>
      <c r="X15" s="611"/>
      <c r="Y15" s="612"/>
      <c r="Z15" s="613">
        <v>0.1</v>
      </c>
      <c r="AA15" s="613"/>
      <c r="AB15" s="613"/>
      <c r="AC15" s="613"/>
      <c r="AD15" s="614">
        <v>15200</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211840</v>
      </c>
      <c r="BH15" s="611"/>
      <c r="BI15" s="611"/>
      <c r="BJ15" s="611"/>
      <c r="BK15" s="611"/>
      <c r="BL15" s="611"/>
      <c r="BM15" s="611"/>
      <c r="BN15" s="612"/>
      <c r="BO15" s="613">
        <v>6.4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2627326</v>
      </c>
      <c r="CS15" s="611"/>
      <c r="CT15" s="611"/>
      <c r="CU15" s="611"/>
      <c r="CV15" s="611"/>
      <c r="CW15" s="611"/>
      <c r="CX15" s="611"/>
      <c r="CY15" s="612"/>
      <c r="CZ15" s="613">
        <v>11</v>
      </c>
      <c r="DA15" s="613"/>
      <c r="DB15" s="613"/>
      <c r="DC15" s="613"/>
      <c r="DD15" s="619">
        <v>847998</v>
      </c>
      <c r="DE15" s="611"/>
      <c r="DF15" s="611"/>
      <c r="DG15" s="611"/>
      <c r="DH15" s="611"/>
      <c r="DI15" s="611"/>
      <c r="DJ15" s="611"/>
      <c r="DK15" s="611"/>
      <c r="DL15" s="611"/>
      <c r="DM15" s="611"/>
      <c r="DN15" s="611"/>
      <c r="DO15" s="611"/>
      <c r="DP15" s="612"/>
      <c r="DQ15" s="619">
        <v>1079664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85185</v>
      </c>
      <c r="S16" s="611"/>
      <c r="T16" s="611"/>
      <c r="U16" s="611"/>
      <c r="V16" s="611"/>
      <c r="W16" s="611"/>
      <c r="X16" s="611"/>
      <c r="Y16" s="612"/>
      <c r="Z16" s="613">
        <v>0.3</v>
      </c>
      <c r="AA16" s="613"/>
      <c r="AB16" s="613"/>
      <c r="AC16" s="613"/>
      <c r="AD16" s="614">
        <v>85185</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153094</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55621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133468</v>
      </c>
      <c r="S17" s="611"/>
      <c r="T17" s="611"/>
      <c r="U17" s="611"/>
      <c r="V17" s="611"/>
      <c r="W17" s="611"/>
      <c r="X17" s="611"/>
      <c r="Y17" s="612"/>
      <c r="Z17" s="613">
        <v>0.5</v>
      </c>
      <c r="AA17" s="613"/>
      <c r="AB17" s="613"/>
      <c r="AC17" s="613"/>
      <c r="AD17" s="614">
        <v>133468</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2583456</v>
      </c>
      <c r="CS17" s="611"/>
      <c r="CT17" s="611"/>
      <c r="CU17" s="611"/>
      <c r="CV17" s="611"/>
      <c r="CW17" s="611"/>
      <c r="CX17" s="611"/>
      <c r="CY17" s="612"/>
      <c r="CZ17" s="613">
        <v>10.8</v>
      </c>
      <c r="DA17" s="613"/>
      <c r="DB17" s="613"/>
      <c r="DC17" s="613"/>
      <c r="DD17" s="619" t="s">
        <v>122</v>
      </c>
      <c r="DE17" s="611"/>
      <c r="DF17" s="611"/>
      <c r="DG17" s="611"/>
      <c r="DH17" s="611"/>
      <c r="DI17" s="611"/>
      <c r="DJ17" s="611"/>
      <c r="DK17" s="611"/>
      <c r="DL17" s="611"/>
      <c r="DM17" s="611"/>
      <c r="DN17" s="611"/>
      <c r="DO17" s="611"/>
      <c r="DP17" s="612"/>
      <c r="DQ17" s="619">
        <v>2502377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16680</v>
      </c>
      <c r="S18" s="611"/>
      <c r="T18" s="611"/>
      <c r="U18" s="611"/>
      <c r="V18" s="611"/>
      <c r="W18" s="611"/>
      <c r="X18" s="611"/>
      <c r="Y18" s="612"/>
      <c r="Z18" s="613">
        <v>0.1</v>
      </c>
      <c r="AA18" s="613"/>
      <c r="AB18" s="613"/>
      <c r="AC18" s="613"/>
      <c r="AD18" s="614">
        <v>16680</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116788</v>
      </c>
      <c r="S19" s="611"/>
      <c r="T19" s="611"/>
      <c r="U19" s="611"/>
      <c r="V19" s="611"/>
      <c r="W19" s="611"/>
      <c r="X19" s="611"/>
      <c r="Y19" s="612"/>
      <c r="Z19" s="613">
        <v>0.5</v>
      </c>
      <c r="AA19" s="613"/>
      <c r="AB19" s="613"/>
      <c r="AC19" s="613"/>
      <c r="AD19" s="614">
        <v>116788</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72553</v>
      </c>
      <c r="BH19" s="611"/>
      <c r="BI19" s="611"/>
      <c r="BJ19" s="611"/>
      <c r="BK19" s="611"/>
      <c r="BL19" s="611"/>
      <c r="BM19" s="611"/>
      <c r="BN19" s="612"/>
      <c r="BO19" s="613">
        <v>2.2000000000000002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72553</v>
      </c>
      <c r="BH20" s="611"/>
      <c r="BI20" s="611"/>
      <c r="BJ20" s="611"/>
      <c r="BK20" s="611"/>
      <c r="BL20" s="611"/>
      <c r="BM20" s="611"/>
      <c r="BN20" s="612"/>
      <c r="BO20" s="613">
        <v>2.2000000000000002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23966133</v>
      </c>
      <c r="CS20" s="611"/>
      <c r="CT20" s="611"/>
      <c r="CU20" s="611"/>
      <c r="CV20" s="611"/>
      <c r="CW20" s="611"/>
      <c r="CX20" s="611"/>
      <c r="CY20" s="612"/>
      <c r="CZ20" s="613">
        <v>100</v>
      </c>
      <c r="DA20" s="613"/>
      <c r="DB20" s="613"/>
      <c r="DC20" s="613"/>
      <c r="DD20" s="619">
        <v>2682878</v>
      </c>
      <c r="DE20" s="611"/>
      <c r="DF20" s="611"/>
      <c r="DG20" s="611"/>
      <c r="DH20" s="611"/>
      <c r="DI20" s="611"/>
      <c r="DJ20" s="611"/>
      <c r="DK20" s="611"/>
      <c r="DL20" s="611"/>
      <c r="DM20" s="611"/>
      <c r="DN20" s="611"/>
      <c r="DO20" s="611"/>
      <c r="DP20" s="612"/>
      <c r="DQ20" s="619">
        <v>14541384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8613072</v>
      </c>
      <c r="S21" s="611"/>
      <c r="T21" s="611"/>
      <c r="U21" s="611"/>
      <c r="V21" s="611"/>
      <c r="W21" s="611"/>
      <c r="X21" s="611"/>
      <c r="Y21" s="612"/>
      <c r="Z21" s="613">
        <v>34.799999999999997</v>
      </c>
      <c r="AA21" s="613"/>
      <c r="AB21" s="613"/>
      <c r="AC21" s="613"/>
      <c r="AD21" s="614">
        <v>7556342</v>
      </c>
      <c r="AE21" s="614"/>
      <c r="AF21" s="614"/>
      <c r="AG21" s="614"/>
      <c r="AH21" s="614"/>
      <c r="AI21" s="614"/>
      <c r="AJ21" s="614"/>
      <c r="AK21" s="614"/>
      <c r="AL21" s="615">
        <v>62.1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466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7556342</v>
      </c>
      <c r="S22" s="611"/>
      <c r="T22" s="611"/>
      <c r="U22" s="611"/>
      <c r="V22" s="611"/>
      <c r="W22" s="611"/>
      <c r="X22" s="611"/>
      <c r="Y22" s="612"/>
      <c r="Z22" s="613">
        <v>30.5</v>
      </c>
      <c r="AA22" s="613"/>
      <c r="AB22" s="613"/>
      <c r="AC22" s="613"/>
      <c r="AD22" s="614">
        <v>7556342</v>
      </c>
      <c r="AE22" s="614"/>
      <c r="AF22" s="614"/>
      <c r="AG22" s="614"/>
      <c r="AH22" s="614"/>
      <c r="AI22" s="614"/>
      <c r="AJ22" s="614"/>
      <c r="AK22" s="614"/>
      <c r="AL22" s="615">
        <v>62.1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1056730</v>
      </c>
      <c r="S23" s="611"/>
      <c r="T23" s="611"/>
      <c r="U23" s="611"/>
      <c r="V23" s="611"/>
      <c r="W23" s="611"/>
      <c r="X23" s="611"/>
      <c r="Y23" s="612"/>
      <c r="Z23" s="613">
        <v>4.3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72087</v>
      </c>
      <c r="BH23" s="611"/>
      <c r="BI23" s="611"/>
      <c r="BJ23" s="611"/>
      <c r="BK23" s="611"/>
      <c r="BL23" s="611"/>
      <c r="BM23" s="611"/>
      <c r="BN23" s="612"/>
      <c r="BO23" s="613">
        <v>2.2000000000000002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9101455</v>
      </c>
      <c r="CS24" s="600"/>
      <c r="CT24" s="600"/>
      <c r="CU24" s="600"/>
      <c r="CV24" s="600"/>
      <c r="CW24" s="600"/>
      <c r="CX24" s="600"/>
      <c r="CY24" s="601"/>
      <c r="CZ24" s="604">
        <v>38</v>
      </c>
      <c r="DA24" s="605"/>
      <c r="DB24" s="605"/>
      <c r="DC24" s="621"/>
      <c r="DD24" s="645">
        <v>5850637</v>
      </c>
      <c r="DE24" s="600"/>
      <c r="DF24" s="600"/>
      <c r="DG24" s="600"/>
      <c r="DH24" s="600"/>
      <c r="DI24" s="600"/>
      <c r="DJ24" s="600"/>
      <c r="DK24" s="601"/>
      <c r="DL24" s="645">
        <v>5612437</v>
      </c>
      <c r="DM24" s="600"/>
      <c r="DN24" s="600"/>
      <c r="DO24" s="600"/>
      <c r="DP24" s="600"/>
      <c r="DQ24" s="600"/>
      <c r="DR24" s="600"/>
      <c r="DS24" s="600"/>
      <c r="DT24" s="600"/>
      <c r="DU24" s="600"/>
      <c r="DV24" s="601"/>
      <c r="DW24" s="604">
        <v>46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13227125</v>
      </c>
      <c r="S25" s="611"/>
      <c r="T25" s="611"/>
      <c r="U25" s="611"/>
      <c r="V25" s="611"/>
      <c r="W25" s="611"/>
      <c r="X25" s="611"/>
      <c r="Y25" s="612"/>
      <c r="Z25" s="613">
        <v>53.5</v>
      </c>
      <c r="AA25" s="613"/>
      <c r="AB25" s="613"/>
      <c r="AC25" s="613"/>
      <c r="AD25" s="614">
        <v>12098308</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3517288</v>
      </c>
      <c r="CS25" s="642"/>
      <c r="CT25" s="642"/>
      <c r="CU25" s="642"/>
      <c r="CV25" s="642"/>
      <c r="CW25" s="642"/>
      <c r="CX25" s="642"/>
      <c r="CY25" s="643"/>
      <c r="CZ25" s="615">
        <v>14.7</v>
      </c>
      <c r="DA25" s="640"/>
      <c r="DB25" s="640"/>
      <c r="DC25" s="644"/>
      <c r="DD25" s="619">
        <v>2769099</v>
      </c>
      <c r="DE25" s="642"/>
      <c r="DF25" s="642"/>
      <c r="DG25" s="642"/>
      <c r="DH25" s="642"/>
      <c r="DI25" s="642"/>
      <c r="DJ25" s="642"/>
      <c r="DK25" s="643"/>
      <c r="DL25" s="619">
        <v>2659244</v>
      </c>
      <c r="DM25" s="642"/>
      <c r="DN25" s="642"/>
      <c r="DO25" s="642"/>
      <c r="DP25" s="642"/>
      <c r="DQ25" s="642"/>
      <c r="DR25" s="642"/>
      <c r="DS25" s="642"/>
      <c r="DT25" s="642"/>
      <c r="DU25" s="642"/>
      <c r="DV25" s="643"/>
      <c r="DW25" s="615">
        <v>21.8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2011</v>
      </c>
      <c r="S26" s="611"/>
      <c r="T26" s="611"/>
      <c r="U26" s="611"/>
      <c r="V26" s="611"/>
      <c r="W26" s="611"/>
      <c r="X26" s="611"/>
      <c r="Y26" s="612"/>
      <c r="Z26" s="613">
        <v>0</v>
      </c>
      <c r="AA26" s="613"/>
      <c r="AB26" s="613"/>
      <c r="AC26" s="613"/>
      <c r="AD26" s="614">
        <v>2011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2148567</v>
      </c>
      <c r="CS26" s="611"/>
      <c r="CT26" s="611"/>
      <c r="CU26" s="611"/>
      <c r="CV26" s="611"/>
      <c r="CW26" s="611"/>
      <c r="CX26" s="611"/>
      <c r="CY26" s="612"/>
      <c r="CZ26" s="615">
        <v>9</v>
      </c>
      <c r="DA26" s="640"/>
      <c r="DB26" s="640"/>
      <c r="DC26" s="644"/>
      <c r="DD26" s="619">
        <v>1762811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454324</v>
      </c>
      <c r="S27" s="611"/>
      <c r="T27" s="611"/>
      <c r="U27" s="611"/>
      <c r="V27" s="611"/>
      <c r="W27" s="611"/>
      <c r="X27" s="611"/>
      <c r="Y27" s="612"/>
      <c r="Z27" s="613">
        <v>1.8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3299304</v>
      </c>
      <c r="BH27" s="611"/>
      <c r="BI27" s="611"/>
      <c r="BJ27" s="611"/>
      <c r="BK27" s="611"/>
      <c r="BL27" s="611"/>
      <c r="BM27" s="611"/>
      <c r="BN27" s="612"/>
      <c r="BO27" s="613">
        <v>100</v>
      </c>
      <c r="BP27" s="613"/>
      <c r="BQ27" s="613"/>
      <c r="BR27" s="613"/>
      <c r="BS27" s="614">
        <v>53771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3000711</v>
      </c>
      <c r="CS27" s="642"/>
      <c r="CT27" s="642"/>
      <c r="CU27" s="642"/>
      <c r="CV27" s="642"/>
      <c r="CW27" s="642"/>
      <c r="CX27" s="642"/>
      <c r="CY27" s="643"/>
      <c r="CZ27" s="615">
        <v>12.5</v>
      </c>
      <c r="DA27" s="640"/>
      <c r="DB27" s="640"/>
      <c r="DC27" s="644"/>
      <c r="DD27" s="619">
        <v>579161</v>
      </c>
      <c r="DE27" s="642"/>
      <c r="DF27" s="642"/>
      <c r="DG27" s="642"/>
      <c r="DH27" s="642"/>
      <c r="DI27" s="642"/>
      <c r="DJ27" s="642"/>
      <c r="DK27" s="643"/>
      <c r="DL27" s="619">
        <v>550816</v>
      </c>
      <c r="DM27" s="642"/>
      <c r="DN27" s="642"/>
      <c r="DO27" s="642"/>
      <c r="DP27" s="642"/>
      <c r="DQ27" s="642"/>
      <c r="DR27" s="642"/>
      <c r="DS27" s="642"/>
      <c r="DT27" s="642"/>
      <c r="DU27" s="642"/>
      <c r="DV27" s="643"/>
      <c r="DW27" s="615">
        <v>4.5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434181</v>
      </c>
      <c r="S28" s="611"/>
      <c r="T28" s="611"/>
      <c r="U28" s="611"/>
      <c r="V28" s="611"/>
      <c r="W28" s="611"/>
      <c r="X28" s="611"/>
      <c r="Y28" s="612"/>
      <c r="Z28" s="613">
        <v>1.8</v>
      </c>
      <c r="AA28" s="613"/>
      <c r="AB28" s="613"/>
      <c r="AC28" s="613"/>
      <c r="AD28" s="614">
        <v>25157</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2583456</v>
      </c>
      <c r="CS28" s="611"/>
      <c r="CT28" s="611"/>
      <c r="CU28" s="611"/>
      <c r="CV28" s="611"/>
      <c r="CW28" s="611"/>
      <c r="CX28" s="611"/>
      <c r="CY28" s="612"/>
      <c r="CZ28" s="615">
        <v>10.8</v>
      </c>
      <c r="DA28" s="640"/>
      <c r="DB28" s="640"/>
      <c r="DC28" s="644"/>
      <c r="DD28" s="619">
        <v>2502377</v>
      </c>
      <c r="DE28" s="611"/>
      <c r="DF28" s="611"/>
      <c r="DG28" s="611"/>
      <c r="DH28" s="611"/>
      <c r="DI28" s="611"/>
      <c r="DJ28" s="611"/>
      <c r="DK28" s="612"/>
      <c r="DL28" s="619">
        <v>2402377</v>
      </c>
      <c r="DM28" s="611"/>
      <c r="DN28" s="611"/>
      <c r="DO28" s="611"/>
      <c r="DP28" s="611"/>
      <c r="DQ28" s="611"/>
      <c r="DR28" s="611"/>
      <c r="DS28" s="611"/>
      <c r="DT28" s="611"/>
      <c r="DU28" s="611"/>
      <c r="DV28" s="612"/>
      <c r="DW28" s="615">
        <v>19.7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42415</v>
      </c>
      <c r="S29" s="611"/>
      <c r="T29" s="611"/>
      <c r="U29" s="611"/>
      <c r="V29" s="611"/>
      <c r="W29" s="611"/>
      <c r="X29" s="611"/>
      <c r="Y29" s="612"/>
      <c r="Z29" s="613">
        <v>0.2</v>
      </c>
      <c r="AA29" s="613"/>
      <c r="AB29" s="613"/>
      <c r="AC29" s="613"/>
      <c r="AD29" s="614">
        <v>82</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2583311</v>
      </c>
      <c r="CS29" s="642"/>
      <c r="CT29" s="642"/>
      <c r="CU29" s="642"/>
      <c r="CV29" s="642"/>
      <c r="CW29" s="642"/>
      <c r="CX29" s="642"/>
      <c r="CY29" s="643"/>
      <c r="CZ29" s="615">
        <v>10.8</v>
      </c>
      <c r="DA29" s="640"/>
      <c r="DB29" s="640"/>
      <c r="DC29" s="644"/>
      <c r="DD29" s="619">
        <v>2502232</v>
      </c>
      <c r="DE29" s="642"/>
      <c r="DF29" s="642"/>
      <c r="DG29" s="642"/>
      <c r="DH29" s="642"/>
      <c r="DI29" s="642"/>
      <c r="DJ29" s="642"/>
      <c r="DK29" s="643"/>
      <c r="DL29" s="619">
        <v>2402232</v>
      </c>
      <c r="DM29" s="642"/>
      <c r="DN29" s="642"/>
      <c r="DO29" s="642"/>
      <c r="DP29" s="642"/>
      <c r="DQ29" s="642"/>
      <c r="DR29" s="642"/>
      <c r="DS29" s="642"/>
      <c r="DT29" s="642"/>
      <c r="DU29" s="642"/>
      <c r="DV29" s="643"/>
      <c r="DW29" s="615">
        <v>19.7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2423733</v>
      </c>
      <c r="S30" s="611"/>
      <c r="T30" s="611"/>
      <c r="U30" s="611"/>
      <c r="V30" s="611"/>
      <c r="W30" s="611"/>
      <c r="X30" s="611"/>
      <c r="Y30" s="612"/>
      <c r="Z30" s="613">
        <v>9.8000000000000007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2519408</v>
      </c>
      <c r="CS30" s="611"/>
      <c r="CT30" s="611"/>
      <c r="CU30" s="611"/>
      <c r="CV30" s="611"/>
      <c r="CW30" s="611"/>
      <c r="CX30" s="611"/>
      <c r="CY30" s="612"/>
      <c r="CZ30" s="615">
        <v>10.5</v>
      </c>
      <c r="DA30" s="640"/>
      <c r="DB30" s="640"/>
      <c r="DC30" s="644"/>
      <c r="DD30" s="619">
        <v>2439090</v>
      </c>
      <c r="DE30" s="611"/>
      <c r="DF30" s="611"/>
      <c r="DG30" s="611"/>
      <c r="DH30" s="611"/>
      <c r="DI30" s="611"/>
      <c r="DJ30" s="611"/>
      <c r="DK30" s="612"/>
      <c r="DL30" s="619">
        <v>2339090</v>
      </c>
      <c r="DM30" s="611"/>
      <c r="DN30" s="611"/>
      <c r="DO30" s="611"/>
      <c r="DP30" s="611"/>
      <c r="DQ30" s="611"/>
      <c r="DR30" s="611"/>
      <c r="DS30" s="611"/>
      <c r="DT30" s="611"/>
      <c r="DU30" s="611"/>
      <c r="DV30" s="612"/>
      <c r="DW30" s="615">
        <v>19.2</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98.3</v>
      </c>
      <c r="BN31" s="654"/>
      <c r="BO31" s="654"/>
      <c r="BP31" s="654"/>
      <c r="BQ31" s="655"/>
      <c r="BR31" s="666">
        <v>99.4</v>
      </c>
      <c r="BS31" s="654"/>
      <c r="BT31" s="654"/>
      <c r="BU31" s="654"/>
      <c r="BV31" s="654"/>
      <c r="BW31" s="654"/>
      <c r="BX31" s="605">
        <v>98.2</v>
      </c>
      <c r="BY31" s="654"/>
      <c r="BZ31" s="654"/>
      <c r="CA31" s="654"/>
      <c r="CB31" s="655"/>
      <c r="CD31" s="648"/>
      <c r="CE31" s="649"/>
      <c r="CF31" s="607" t="s">
        <v>300</v>
      </c>
      <c r="CG31" s="608"/>
      <c r="CH31" s="608"/>
      <c r="CI31" s="608"/>
      <c r="CJ31" s="608"/>
      <c r="CK31" s="608"/>
      <c r="CL31" s="608"/>
      <c r="CM31" s="608"/>
      <c r="CN31" s="608"/>
      <c r="CO31" s="608"/>
      <c r="CP31" s="608"/>
      <c r="CQ31" s="609"/>
      <c r="CR31" s="610">
        <v>63903</v>
      </c>
      <c r="CS31" s="642"/>
      <c r="CT31" s="642"/>
      <c r="CU31" s="642"/>
      <c r="CV31" s="642"/>
      <c r="CW31" s="642"/>
      <c r="CX31" s="642"/>
      <c r="CY31" s="643"/>
      <c r="CZ31" s="615">
        <v>0.3</v>
      </c>
      <c r="DA31" s="640"/>
      <c r="DB31" s="640"/>
      <c r="DC31" s="644"/>
      <c r="DD31" s="619">
        <v>63142</v>
      </c>
      <c r="DE31" s="642"/>
      <c r="DF31" s="642"/>
      <c r="DG31" s="642"/>
      <c r="DH31" s="642"/>
      <c r="DI31" s="642"/>
      <c r="DJ31" s="642"/>
      <c r="DK31" s="643"/>
      <c r="DL31" s="619">
        <v>63142</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1407914</v>
      </c>
      <c r="S32" s="611"/>
      <c r="T32" s="611"/>
      <c r="U32" s="611"/>
      <c r="V32" s="611"/>
      <c r="W32" s="611"/>
      <c r="X32" s="611"/>
      <c r="Y32" s="612"/>
      <c r="Z32" s="613">
        <v>5.7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98.7</v>
      </c>
      <c r="BN32" s="642"/>
      <c r="BO32" s="642"/>
      <c r="BP32" s="642"/>
      <c r="BQ32" s="665"/>
      <c r="BR32" s="667">
        <v>99.6</v>
      </c>
      <c r="BS32" s="642"/>
      <c r="BT32" s="642"/>
      <c r="BU32" s="642"/>
      <c r="BV32" s="642"/>
      <c r="BW32" s="642"/>
      <c r="BX32" s="616">
        <v>98.7</v>
      </c>
      <c r="BY32" s="642"/>
      <c r="BZ32" s="642"/>
      <c r="CA32" s="642"/>
      <c r="CB32" s="665"/>
      <c r="CD32" s="650"/>
      <c r="CE32" s="651"/>
      <c r="CF32" s="607" t="s">
        <v>304</v>
      </c>
      <c r="CG32" s="608"/>
      <c r="CH32" s="608"/>
      <c r="CI32" s="608"/>
      <c r="CJ32" s="608"/>
      <c r="CK32" s="608"/>
      <c r="CL32" s="608"/>
      <c r="CM32" s="608"/>
      <c r="CN32" s="608"/>
      <c r="CO32" s="608"/>
      <c r="CP32" s="608"/>
      <c r="CQ32" s="609"/>
      <c r="CR32" s="610">
        <v>145</v>
      </c>
      <c r="CS32" s="611"/>
      <c r="CT32" s="611"/>
      <c r="CU32" s="611"/>
      <c r="CV32" s="611"/>
      <c r="CW32" s="611"/>
      <c r="CX32" s="611"/>
      <c r="CY32" s="612"/>
      <c r="CZ32" s="615">
        <v>0</v>
      </c>
      <c r="DA32" s="640"/>
      <c r="DB32" s="640"/>
      <c r="DC32" s="644"/>
      <c r="DD32" s="619">
        <v>145</v>
      </c>
      <c r="DE32" s="611"/>
      <c r="DF32" s="611"/>
      <c r="DG32" s="611"/>
      <c r="DH32" s="611"/>
      <c r="DI32" s="611"/>
      <c r="DJ32" s="611"/>
      <c r="DK32" s="612"/>
      <c r="DL32" s="619">
        <v>145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54774</v>
      </c>
      <c r="S33" s="611"/>
      <c r="T33" s="611"/>
      <c r="U33" s="611"/>
      <c r="V33" s="611"/>
      <c r="W33" s="611"/>
      <c r="X33" s="611"/>
      <c r="Y33" s="612"/>
      <c r="Z33" s="613">
        <v>0.2</v>
      </c>
      <c r="AA33" s="613"/>
      <c r="AB33" s="613"/>
      <c r="AC33" s="613"/>
      <c r="AD33" s="614">
        <v>37999</v>
      </c>
      <c r="AE33" s="614"/>
      <c r="AF33" s="614"/>
      <c r="AG33" s="614"/>
      <c r="AH33" s="614"/>
      <c r="AI33" s="614"/>
      <c r="AJ33" s="614"/>
      <c r="AK33" s="614"/>
      <c r="AL33" s="615">
        <v>0.3</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99.2</v>
      </c>
      <c r="BH33" s="669"/>
      <c r="BI33" s="669"/>
      <c r="BJ33" s="669"/>
      <c r="BK33" s="669"/>
      <c r="BL33" s="669"/>
      <c r="BM33" s="670">
        <v>97.8</v>
      </c>
      <c r="BN33" s="669"/>
      <c r="BO33" s="669"/>
      <c r="BP33" s="669"/>
      <c r="BQ33" s="671"/>
      <c r="BR33" s="668">
        <v>99.2</v>
      </c>
      <c r="BS33" s="669"/>
      <c r="BT33" s="669"/>
      <c r="BU33" s="669"/>
      <c r="BV33" s="669"/>
      <c r="BW33" s="669"/>
      <c r="BX33" s="670">
        <v>97.6</v>
      </c>
      <c r="BY33" s="669"/>
      <c r="BZ33" s="669"/>
      <c r="CA33" s="669"/>
      <c r="CB33" s="671"/>
      <c r="CD33" s="607" t="s">
        <v>307</v>
      </c>
      <c r="CE33" s="608"/>
      <c r="CF33" s="608"/>
      <c r="CG33" s="608"/>
      <c r="CH33" s="608"/>
      <c r="CI33" s="608"/>
      <c r="CJ33" s="608"/>
      <c r="CK33" s="608"/>
      <c r="CL33" s="608"/>
      <c r="CM33" s="608"/>
      <c r="CN33" s="608"/>
      <c r="CO33" s="608"/>
      <c r="CP33" s="608"/>
      <c r="CQ33" s="609"/>
      <c r="CR33" s="610">
        <v>12028706</v>
      </c>
      <c r="CS33" s="642"/>
      <c r="CT33" s="642"/>
      <c r="CU33" s="642"/>
      <c r="CV33" s="642"/>
      <c r="CW33" s="642"/>
      <c r="CX33" s="642"/>
      <c r="CY33" s="643"/>
      <c r="CZ33" s="615">
        <v>50.2</v>
      </c>
      <c r="DA33" s="640"/>
      <c r="DB33" s="640"/>
      <c r="DC33" s="644"/>
      <c r="DD33" s="619">
        <v>7649482</v>
      </c>
      <c r="DE33" s="642"/>
      <c r="DF33" s="642"/>
      <c r="DG33" s="642"/>
      <c r="DH33" s="642"/>
      <c r="DI33" s="642"/>
      <c r="DJ33" s="642"/>
      <c r="DK33" s="643"/>
      <c r="DL33" s="619">
        <v>5212087</v>
      </c>
      <c r="DM33" s="642"/>
      <c r="DN33" s="642"/>
      <c r="DO33" s="642"/>
      <c r="DP33" s="642"/>
      <c r="DQ33" s="642"/>
      <c r="DR33" s="642"/>
      <c r="DS33" s="642"/>
      <c r="DT33" s="642"/>
      <c r="DU33" s="642"/>
      <c r="DV33" s="643"/>
      <c r="DW33" s="615">
        <v>42.7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3118422</v>
      </c>
      <c r="S34" s="611"/>
      <c r="T34" s="611"/>
      <c r="U34" s="611"/>
      <c r="V34" s="611"/>
      <c r="W34" s="611"/>
      <c r="X34" s="611"/>
      <c r="Y34" s="612"/>
      <c r="Z34" s="613">
        <v>12.6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3836281</v>
      </c>
      <c r="CS34" s="611"/>
      <c r="CT34" s="611"/>
      <c r="CU34" s="611"/>
      <c r="CV34" s="611"/>
      <c r="CW34" s="611"/>
      <c r="CX34" s="611"/>
      <c r="CY34" s="612"/>
      <c r="CZ34" s="615">
        <v>16</v>
      </c>
      <c r="DA34" s="640"/>
      <c r="DB34" s="640"/>
      <c r="DC34" s="644"/>
      <c r="DD34" s="619">
        <v>2406553</v>
      </c>
      <c r="DE34" s="611"/>
      <c r="DF34" s="611"/>
      <c r="DG34" s="611"/>
      <c r="DH34" s="611"/>
      <c r="DI34" s="611"/>
      <c r="DJ34" s="611"/>
      <c r="DK34" s="612"/>
      <c r="DL34" s="619">
        <v>1984383</v>
      </c>
      <c r="DM34" s="611"/>
      <c r="DN34" s="611"/>
      <c r="DO34" s="611"/>
      <c r="DP34" s="611"/>
      <c r="DQ34" s="611"/>
      <c r="DR34" s="611"/>
      <c r="DS34" s="611"/>
      <c r="DT34" s="611"/>
      <c r="DU34" s="611"/>
      <c r="DV34" s="612"/>
      <c r="DW34" s="615">
        <v>16.3</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269587</v>
      </c>
      <c r="S35" s="611"/>
      <c r="T35" s="611"/>
      <c r="U35" s="611"/>
      <c r="V35" s="611"/>
      <c r="W35" s="611"/>
      <c r="X35" s="611"/>
      <c r="Y35" s="612"/>
      <c r="Z35" s="613">
        <v>1.1000000000000001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286697</v>
      </c>
      <c r="CS35" s="642"/>
      <c r="CT35" s="642"/>
      <c r="CU35" s="642"/>
      <c r="CV35" s="642"/>
      <c r="CW35" s="642"/>
      <c r="CX35" s="642"/>
      <c r="CY35" s="643"/>
      <c r="CZ35" s="615">
        <v>1.2</v>
      </c>
      <c r="DA35" s="640"/>
      <c r="DB35" s="640"/>
      <c r="DC35" s="644"/>
      <c r="DD35" s="619">
        <v>137685</v>
      </c>
      <c r="DE35" s="642"/>
      <c r="DF35" s="642"/>
      <c r="DG35" s="642"/>
      <c r="DH35" s="642"/>
      <c r="DI35" s="642"/>
      <c r="DJ35" s="642"/>
      <c r="DK35" s="643"/>
      <c r="DL35" s="619">
        <v>109157</v>
      </c>
      <c r="DM35" s="642"/>
      <c r="DN35" s="642"/>
      <c r="DO35" s="642"/>
      <c r="DP35" s="642"/>
      <c r="DQ35" s="642"/>
      <c r="DR35" s="642"/>
      <c r="DS35" s="642"/>
      <c r="DT35" s="642"/>
      <c r="DU35" s="642"/>
      <c r="DV35" s="643"/>
      <c r="DW35" s="615">
        <v>0.9</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1168540</v>
      </c>
      <c r="S36" s="611"/>
      <c r="T36" s="611"/>
      <c r="U36" s="611"/>
      <c r="V36" s="611"/>
      <c r="W36" s="611"/>
      <c r="X36" s="611"/>
      <c r="Y36" s="612"/>
      <c r="Z36" s="613">
        <v>4.7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3874121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37159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4931292</v>
      </c>
      <c r="CS36" s="611"/>
      <c r="CT36" s="611"/>
      <c r="CU36" s="611"/>
      <c r="CV36" s="611"/>
      <c r="CW36" s="611"/>
      <c r="CX36" s="611"/>
      <c r="CY36" s="612"/>
      <c r="CZ36" s="615">
        <v>20.6</v>
      </c>
      <c r="DA36" s="640"/>
      <c r="DB36" s="640"/>
      <c r="DC36" s="644"/>
      <c r="DD36" s="619">
        <v>2893818</v>
      </c>
      <c r="DE36" s="611"/>
      <c r="DF36" s="611"/>
      <c r="DG36" s="611"/>
      <c r="DH36" s="611"/>
      <c r="DI36" s="611"/>
      <c r="DJ36" s="611"/>
      <c r="DK36" s="612"/>
      <c r="DL36" s="619">
        <v>1589968</v>
      </c>
      <c r="DM36" s="611"/>
      <c r="DN36" s="611"/>
      <c r="DO36" s="611"/>
      <c r="DP36" s="611"/>
      <c r="DQ36" s="611"/>
      <c r="DR36" s="611"/>
      <c r="DS36" s="611"/>
      <c r="DT36" s="611"/>
      <c r="DU36" s="611"/>
      <c r="DV36" s="612"/>
      <c r="DW36" s="615">
        <v>13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448038</v>
      </c>
      <c r="S37" s="611"/>
      <c r="T37" s="611"/>
      <c r="U37" s="611"/>
      <c r="V37" s="611"/>
      <c r="W37" s="611"/>
      <c r="X37" s="611"/>
      <c r="Y37" s="612"/>
      <c r="Z37" s="613">
        <v>1.8</v>
      </c>
      <c r="AA37" s="613"/>
      <c r="AB37" s="613"/>
      <c r="AC37" s="613"/>
      <c r="AD37" s="614">
        <v>3639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925456</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-19376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746930</v>
      </c>
      <c r="CS37" s="642"/>
      <c r="CT37" s="642"/>
      <c r="CU37" s="642"/>
      <c r="CV37" s="642"/>
      <c r="CW37" s="642"/>
      <c r="CX37" s="642"/>
      <c r="CY37" s="643"/>
      <c r="CZ37" s="615">
        <v>3.1</v>
      </c>
      <c r="DA37" s="640"/>
      <c r="DB37" s="640"/>
      <c r="DC37" s="644"/>
      <c r="DD37" s="619">
        <v>723830</v>
      </c>
      <c r="DE37" s="642"/>
      <c r="DF37" s="642"/>
      <c r="DG37" s="642"/>
      <c r="DH37" s="642"/>
      <c r="DI37" s="642"/>
      <c r="DJ37" s="642"/>
      <c r="DK37" s="643"/>
      <c r="DL37" s="619">
        <v>715795</v>
      </c>
      <c r="DM37" s="642"/>
      <c r="DN37" s="642"/>
      <c r="DO37" s="642"/>
      <c r="DP37" s="642"/>
      <c r="DQ37" s="642"/>
      <c r="DR37" s="642"/>
      <c r="DS37" s="642"/>
      <c r="DT37" s="642"/>
      <c r="DU37" s="642"/>
      <c r="DV37" s="643"/>
      <c r="DW37" s="615">
        <v>5.9</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1683448</v>
      </c>
      <c r="S38" s="611"/>
      <c r="T38" s="611"/>
      <c r="U38" s="611"/>
      <c r="V38" s="611"/>
      <c r="W38" s="611"/>
      <c r="X38" s="611"/>
      <c r="Y38" s="612"/>
      <c r="Z38" s="613">
        <v>6.8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734402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4861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1994582</v>
      </c>
      <c r="CS38" s="611"/>
      <c r="CT38" s="611"/>
      <c r="CU38" s="611"/>
      <c r="CV38" s="611"/>
      <c r="CW38" s="611"/>
      <c r="CX38" s="611"/>
      <c r="CY38" s="612"/>
      <c r="CZ38" s="615">
        <v>8.3000000000000007</v>
      </c>
      <c r="DA38" s="640"/>
      <c r="DB38" s="640"/>
      <c r="DC38" s="644"/>
      <c r="DD38" s="619">
        <v>1606570</v>
      </c>
      <c r="DE38" s="611"/>
      <c r="DF38" s="611"/>
      <c r="DG38" s="611"/>
      <c r="DH38" s="611"/>
      <c r="DI38" s="611"/>
      <c r="DJ38" s="611"/>
      <c r="DK38" s="612"/>
      <c r="DL38" s="619">
        <v>1528579</v>
      </c>
      <c r="DM38" s="611"/>
      <c r="DN38" s="611"/>
      <c r="DO38" s="611"/>
      <c r="DP38" s="611"/>
      <c r="DQ38" s="611"/>
      <c r="DR38" s="611"/>
      <c r="DS38" s="611"/>
      <c r="DT38" s="611"/>
      <c r="DU38" s="611"/>
      <c r="DV38" s="612"/>
      <c r="DW38" s="615">
        <v>12.5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160480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7669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615496</v>
      </c>
      <c r="CS39" s="642"/>
      <c r="CT39" s="642"/>
      <c r="CU39" s="642"/>
      <c r="CV39" s="642"/>
      <c r="CW39" s="642"/>
      <c r="CX39" s="642"/>
      <c r="CY39" s="643"/>
      <c r="CZ39" s="615">
        <v>2.6</v>
      </c>
      <c r="DA39" s="640"/>
      <c r="DB39" s="640"/>
      <c r="DC39" s="644"/>
      <c r="DD39" s="619">
        <v>604782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28848</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46166</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124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364358</v>
      </c>
      <c r="CS40" s="611"/>
      <c r="CT40" s="611"/>
      <c r="CU40" s="611"/>
      <c r="CV40" s="611"/>
      <c r="CW40" s="611"/>
      <c r="CX40" s="611"/>
      <c r="CY40" s="612"/>
      <c r="CZ40" s="615">
        <v>1.5</v>
      </c>
      <c r="DA40" s="640"/>
      <c r="DB40" s="640"/>
      <c r="DC40" s="644"/>
      <c r="DD40" s="619">
        <v>74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24734512</v>
      </c>
      <c r="S41" s="683"/>
      <c r="T41" s="683"/>
      <c r="U41" s="683"/>
      <c r="V41" s="683"/>
      <c r="W41" s="683"/>
      <c r="X41" s="683"/>
      <c r="Y41" s="687"/>
      <c r="Z41" s="688">
        <v>100</v>
      </c>
      <c r="AA41" s="688"/>
      <c r="AB41" s="688"/>
      <c r="AC41" s="688"/>
      <c r="AD41" s="689">
        <v>12167196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398625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1608992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371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2835972</v>
      </c>
      <c r="CS42" s="642"/>
      <c r="CT42" s="642"/>
      <c r="CU42" s="642"/>
      <c r="CV42" s="642"/>
      <c r="CW42" s="642"/>
      <c r="CX42" s="642"/>
      <c r="CY42" s="643"/>
      <c r="CZ42" s="615">
        <v>11.8</v>
      </c>
      <c r="DA42" s="640"/>
      <c r="DB42" s="640"/>
      <c r="DC42" s="644"/>
      <c r="DD42" s="619">
        <v>1041265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159545</v>
      </c>
      <c r="CS43" s="642"/>
      <c r="CT43" s="642"/>
      <c r="CU43" s="642"/>
      <c r="CV43" s="642"/>
      <c r="CW43" s="642"/>
      <c r="CX43" s="642"/>
      <c r="CY43" s="643"/>
      <c r="CZ43" s="615">
        <v>0.7</v>
      </c>
      <c r="DA43" s="640"/>
      <c r="DB43" s="640"/>
      <c r="DC43" s="644"/>
      <c r="DD43" s="619">
        <v>159545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2682878</v>
      </c>
      <c r="CS44" s="611"/>
      <c r="CT44" s="611"/>
      <c r="CU44" s="611"/>
      <c r="CV44" s="611"/>
      <c r="CW44" s="611"/>
      <c r="CX44" s="611"/>
      <c r="CY44" s="612"/>
      <c r="CZ44" s="615">
        <v>11.2</v>
      </c>
      <c r="DA44" s="616"/>
      <c r="DB44" s="616"/>
      <c r="DC44" s="622"/>
      <c r="DD44" s="619">
        <v>985644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612056</v>
      </c>
      <c r="CS45" s="642"/>
      <c r="CT45" s="642"/>
      <c r="CU45" s="642"/>
      <c r="CV45" s="642"/>
      <c r="CW45" s="642"/>
      <c r="CX45" s="642"/>
      <c r="CY45" s="643"/>
      <c r="CZ45" s="615">
        <v>2.6</v>
      </c>
      <c r="DA45" s="640"/>
      <c r="DB45" s="640"/>
      <c r="DC45" s="644"/>
      <c r="DD45" s="619">
        <v>41290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1882390</v>
      </c>
      <c r="CS46" s="611"/>
      <c r="CT46" s="611"/>
      <c r="CU46" s="611"/>
      <c r="CV46" s="611"/>
      <c r="CW46" s="611"/>
      <c r="CX46" s="611"/>
      <c r="CY46" s="612"/>
      <c r="CZ46" s="615">
        <v>7.9</v>
      </c>
      <c r="DA46" s="616"/>
      <c r="DB46" s="616"/>
      <c r="DC46" s="622"/>
      <c r="DD46" s="619">
        <v>905852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153094</v>
      </c>
      <c r="CS47" s="642"/>
      <c r="CT47" s="642"/>
      <c r="CU47" s="642"/>
      <c r="CV47" s="642"/>
      <c r="CW47" s="642"/>
      <c r="CX47" s="642"/>
      <c r="CY47" s="643"/>
      <c r="CZ47" s="615">
        <v>0.6</v>
      </c>
      <c r="DA47" s="640"/>
      <c r="DB47" s="640"/>
      <c r="DC47" s="644"/>
      <c r="DD47" s="619">
        <v>55621</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23966133</v>
      </c>
      <c r="CS49" s="669"/>
      <c r="CT49" s="669"/>
      <c r="CU49" s="669"/>
      <c r="CV49" s="669"/>
      <c r="CW49" s="669"/>
      <c r="CX49" s="669"/>
      <c r="CY49" s="698"/>
      <c r="CZ49" s="690">
        <v>100</v>
      </c>
      <c r="DA49" s="699"/>
      <c r="DB49" s="699"/>
      <c r="DC49" s="700"/>
      <c r="DD49" s="701">
        <v>14541384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Lk0VUIXm6Lp6YCvJpQi4PjmnuZnTtkxppJPO3QOaTZWo42NB0n2yJERm76wUocsozHVAyQyaE/TOpRLfndA+mg==" saltValue="yChf9odPGwC8r3HcuCU4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24741</v>
      </c>
      <c r="R7" s="740"/>
      <c r="S7" s="740"/>
      <c r="T7" s="740"/>
      <c r="U7" s="740"/>
      <c r="V7" s="740">
        <v>23972</v>
      </c>
      <c r="W7" s="740"/>
      <c r="X7" s="740"/>
      <c r="Y7" s="740"/>
      <c r="Z7" s="740"/>
      <c r="AA7" s="740">
        <v>768</v>
      </c>
      <c r="AB7" s="740"/>
      <c r="AC7" s="740"/>
      <c r="AD7" s="740"/>
      <c r="AE7" s="741"/>
      <c r="AF7" s="742">
        <v>207</v>
      </c>
      <c r="AG7" s="743"/>
      <c r="AH7" s="743"/>
      <c r="AI7" s="743"/>
      <c r="AJ7" s="744"/>
      <c r="AK7" s="745">
        <v>270</v>
      </c>
      <c r="AL7" s="746"/>
      <c r="AM7" s="746"/>
      <c r="AN7" s="746"/>
      <c r="AO7" s="746"/>
      <c r="AP7" s="746">
        <v>22092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24735</v>
      </c>
      <c r="R23" s="780"/>
      <c r="S23" s="780"/>
      <c r="T23" s="780"/>
      <c r="U23" s="780"/>
      <c r="V23" s="780">
        <v>23966</v>
      </c>
      <c r="W23" s="780"/>
      <c r="X23" s="780"/>
      <c r="Y23" s="780"/>
      <c r="Z23" s="780"/>
      <c r="AA23" s="780">
        <v>768</v>
      </c>
      <c r="AB23" s="780"/>
      <c r="AC23" s="780"/>
      <c r="AD23" s="780"/>
      <c r="AE23" s="781"/>
      <c r="AF23" s="782">
        <v>207</v>
      </c>
      <c r="AG23" s="780"/>
      <c r="AH23" s="780"/>
      <c r="AI23" s="780"/>
      <c r="AJ23" s="783"/>
      <c r="AK23" s="784"/>
      <c r="AL23" s="785"/>
      <c r="AM23" s="785"/>
      <c r="AN23" s="785"/>
      <c r="AO23" s="785"/>
      <c r="AP23" s="780">
        <v>22092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4361</v>
      </c>
      <c r="R28" s="810"/>
      <c r="S28" s="810"/>
      <c r="T28" s="810"/>
      <c r="U28" s="810"/>
      <c r="V28" s="810">
        <v>4324</v>
      </c>
      <c r="W28" s="810"/>
      <c r="X28" s="810"/>
      <c r="Y28" s="810"/>
      <c r="Z28" s="810"/>
      <c r="AA28" s="810">
        <v>37</v>
      </c>
      <c r="AB28" s="810"/>
      <c r="AC28" s="810"/>
      <c r="AD28" s="810"/>
      <c r="AE28" s="811"/>
      <c r="AF28" s="812">
        <v>37</v>
      </c>
      <c r="AG28" s="810"/>
      <c r="AH28" s="810"/>
      <c r="AI28" s="810"/>
      <c r="AJ28" s="813"/>
      <c r="AK28" s="814">
        <v>457</v>
      </c>
      <c r="AL28" s="815"/>
      <c r="AM28" s="815"/>
      <c r="AN28" s="815"/>
      <c r="AO28" s="815"/>
      <c r="AP28" s="815" t="s">
        <v>553</v>
      </c>
      <c r="AQ28" s="815"/>
      <c r="AR28" s="815"/>
      <c r="AS28" s="815"/>
      <c r="AT28" s="815"/>
      <c r="AU28" s="815" t="s">
        <v>553</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4498</v>
      </c>
      <c r="R29" s="771"/>
      <c r="S29" s="771"/>
      <c r="T29" s="771"/>
      <c r="U29" s="771"/>
      <c r="V29" s="771">
        <v>4452</v>
      </c>
      <c r="W29" s="771"/>
      <c r="X29" s="771"/>
      <c r="Y29" s="771"/>
      <c r="Z29" s="771"/>
      <c r="AA29" s="771">
        <v>46</v>
      </c>
      <c r="AB29" s="771"/>
      <c r="AC29" s="771"/>
      <c r="AD29" s="771"/>
      <c r="AE29" s="772"/>
      <c r="AF29" s="773">
        <v>46</v>
      </c>
      <c r="AG29" s="774"/>
      <c r="AH29" s="774"/>
      <c r="AI29" s="774"/>
      <c r="AJ29" s="775"/>
      <c r="AK29" s="821">
        <v>718</v>
      </c>
      <c r="AL29" s="817"/>
      <c r="AM29" s="817"/>
      <c r="AN29" s="817"/>
      <c r="AO29" s="817"/>
      <c r="AP29" s="817" t="s">
        <v>553</v>
      </c>
      <c r="AQ29" s="817"/>
      <c r="AR29" s="817"/>
      <c r="AS29" s="817"/>
      <c r="AT29" s="817"/>
      <c r="AU29" s="817" t="s">
        <v>553</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725</v>
      </c>
      <c r="R30" s="771"/>
      <c r="S30" s="771"/>
      <c r="T30" s="771"/>
      <c r="U30" s="771"/>
      <c r="V30" s="771">
        <v>703</v>
      </c>
      <c r="W30" s="771"/>
      <c r="X30" s="771"/>
      <c r="Y30" s="771"/>
      <c r="Z30" s="771"/>
      <c r="AA30" s="771">
        <v>22</v>
      </c>
      <c r="AB30" s="771"/>
      <c r="AC30" s="771"/>
      <c r="AD30" s="771"/>
      <c r="AE30" s="772"/>
      <c r="AF30" s="773">
        <v>22</v>
      </c>
      <c r="AG30" s="774"/>
      <c r="AH30" s="774"/>
      <c r="AI30" s="774"/>
      <c r="AJ30" s="775"/>
      <c r="AK30" s="821">
        <v>219</v>
      </c>
      <c r="AL30" s="817"/>
      <c r="AM30" s="817"/>
      <c r="AN30" s="817"/>
      <c r="AO30" s="817"/>
      <c r="AP30" s="817" t="s">
        <v>553</v>
      </c>
      <c r="AQ30" s="817"/>
      <c r="AR30" s="817"/>
      <c r="AS30" s="817"/>
      <c r="AT30" s="817"/>
      <c r="AU30" s="817" t="s">
        <v>553</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20</v>
      </c>
      <c r="R31" s="771"/>
      <c r="S31" s="771"/>
      <c r="T31" s="771"/>
      <c r="U31" s="771"/>
      <c r="V31" s="771">
        <v>20</v>
      </c>
      <c r="W31" s="771"/>
      <c r="X31" s="771"/>
      <c r="Y31" s="771"/>
      <c r="Z31" s="771"/>
      <c r="AA31" s="771" t="s">
        <v>553</v>
      </c>
      <c r="AB31" s="771"/>
      <c r="AC31" s="771"/>
      <c r="AD31" s="771"/>
      <c r="AE31" s="772"/>
      <c r="AF31" s="773" t="s">
        <v>122</v>
      </c>
      <c r="AG31" s="774"/>
      <c r="AH31" s="774"/>
      <c r="AI31" s="774"/>
      <c r="AJ31" s="775"/>
      <c r="AK31" s="821" t="s">
        <v>553</v>
      </c>
      <c r="AL31" s="817"/>
      <c r="AM31" s="817"/>
      <c r="AN31" s="817"/>
      <c r="AO31" s="817"/>
      <c r="AP31" s="817" t="s">
        <v>553</v>
      </c>
      <c r="AQ31" s="817"/>
      <c r="AR31" s="817"/>
      <c r="AS31" s="817"/>
      <c r="AT31" s="817"/>
      <c r="AU31" s="817" t="s">
        <v>553</v>
      </c>
      <c r="AV31" s="817"/>
      <c r="AW31" s="817"/>
      <c r="AX31" s="817"/>
      <c r="AY31" s="817"/>
      <c r="AZ31" s="818"/>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41</v>
      </c>
      <c r="R32" s="771"/>
      <c r="S32" s="771"/>
      <c r="T32" s="771"/>
      <c r="U32" s="771"/>
      <c r="V32" s="771">
        <v>36</v>
      </c>
      <c r="W32" s="771"/>
      <c r="X32" s="771"/>
      <c r="Y32" s="771"/>
      <c r="Z32" s="771"/>
      <c r="AA32" s="771">
        <v>5</v>
      </c>
      <c r="AB32" s="771"/>
      <c r="AC32" s="771"/>
      <c r="AD32" s="771"/>
      <c r="AE32" s="772"/>
      <c r="AF32" s="773">
        <v>5</v>
      </c>
      <c r="AG32" s="774"/>
      <c r="AH32" s="774"/>
      <c r="AI32" s="774"/>
      <c r="AJ32" s="775"/>
      <c r="AK32" s="821" t="s">
        <v>553</v>
      </c>
      <c r="AL32" s="817"/>
      <c r="AM32" s="817"/>
      <c r="AN32" s="817"/>
      <c r="AO32" s="817"/>
      <c r="AP32" s="817">
        <v>78</v>
      </c>
      <c r="AQ32" s="817"/>
      <c r="AR32" s="817"/>
      <c r="AS32" s="817"/>
      <c r="AT32" s="817"/>
      <c r="AU32" s="817" t="s">
        <v>553</v>
      </c>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829</v>
      </c>
      <c r="R33" s="771"/>
      <c r="S33" s="771"/>
      <c r="T33" s="771"/>
      <c r="U33" s="771"/>
      <c r="V33" s="771">
        <v>756</v>
      </c>
      <c r="W33" s="771"/>
      <c r="X33" s="771"/>
      <c r="Y33" s="771"/>
      <c r="Z33" s="771"/>
      <c r="AA33" s="771">
        <v>73</v>
      </c>
      <c r="AB33" s="771"/>
      <c r="AC33" s="771"/>
      <c r="AD33" s="771"/>
      <c r="AE33" s="772"/>
      <c r="AF33" s="773">
        <v>1413</v>
      </c>
      <c r="AG33" s="774"/>
      <c r="AH33" s="774"/>
      <c r="AI33" s="774"/>
      <c r="AJ33" s="775"/>
      <c r="AK33" s="821">
        <v>170</v>
      </c>
      <c r="AL33" s="817"/>
      <c r="AM33" s="817"/>
      <c r="AN33" s="817"/>
      <c r="AO33" s="817"/>
      <c r="AP33" s="817">
        <v>2147</v>
      </c>
      <c r="AQ33" s="817"/>
      <c r="AR33" s="817"/>
      <c r="AS33" s="817"/>
      <c r="AT33" s="817"/>
      <c r="AU33" s="817">
        <v>1181</v>
      </c>
      <c r="AV33" s="817"/>
      <c r="AW33" s="817"/>
      <c r="AX33" s="817"/>
      <c r="AY33" s="817"/>
      <c r="AZ33" s="818" t="s">
        <v>553</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20</v>
      </c>
      <c r="R34" s="771"/>
      <c r="S34" s="771"/>
      <c r="T34" s="771"/>
      <c r="U34" s="771"/>
      <c r="V34" s="771">
        <v>21</v>
      </c>
      <c r="W34" s="771"/>
      <c r="X34" s="771"/>
      <c r="Y34" s="771"/>
      <c r="Z34" s="771"/>
      <c r="AA34" s="771">
        <v>-1</v>
      </c>
      <c r="AB34" s="771"/>
      <c r="AC34" s="771"/>
      <c r="AD34" s="771"/>
      <c r="AE34" s="772"/>
      <c r="AF34" s="773">
        <v>11</v>
      </c>
      <c r="AG34" s="774"/>
      <c r="AH34" s="774"/>
      <c r="AI34" s="774"/>
      <c r="AJ34" s="775"/>
      <c r="AK34" s="821">
        <v>15</v>
      </c>
      <c r="AL34" s="817"/>
      <c r="AM34" s="817"/>
      <c r="AN34" s="817"/>
      <c r="AO34" s="817"/>
      <c r="AP34" s="817">
        <v>91</v>
      </c>
      <c r="AQ34" s="817"/>
      <c r="AR34" s="817"/>
      <c r="AS34" s="817"/>
      <c r="AT34" s="817"/>
      <c r="AU34" s="817">
        <v>85</v>
      </c>
      <c r="AV34" s="817"/>
      <c r="AW34" s="817"/>
      <c r="AX34" s="817"/>
      <c r="AY34" s="817"/>
      <c r="AZ34" s="818" t="s">
        <v>553</v>
      </c>
      <c r="BA34" s="818"/>
      <c r="BB34" s="818"/>
      <c r="BC34" s="818"/>
      <c r="BD34" s="818"/>
      <c r="BE34" s="819" t="s">
        <v>394</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396</v>
      </c>
      <c r="C35" s="768"/>
      <c r="D35" s="768"/>
      <c r="E35" s="768"/>
      <c r="F35" s="768"/>
      <c r="G35" s="768"/>
      <c r="H35" s="768"/>
      <c r="I35" s="768"/>
      <c r="J35" s="768"/>
      <c r="K35" s="768"/>
      <c r="L35" s="768"/>
      <c r="M35" s="768"/>
      <c r="N35" s="768"/>
      <c r="O35" s="768"/>
      <c r="P35" s="769"/>
      <c r="Q35" s="770">
        <v>4569</v>
      </c>
      <c r="R35" s="771"/>
      <c r="S35" s="771"/>
      <c r="T35" s="771"/>
      <c r="U35" s="771"/>
      <c r="V35" s="771">
        <v>5008</v>
      </c>
      <c r="W35" s="771"/>
      <c r="X35" s="771"/>
      <c r="Y35" s="771"/>
      <c r="Z35" s="771"/>
      <c r="AA35" s="771">
        <v>-439</v>
      </c>
      <c r="AB35" s="771"/>
      <c r="AC35" s="771"/>
      <c r="AD35" s="771"/>
      <c r="AE35" s="772"/>
      <c r="AF35" s="773">
        <v>3863</v>
      </c>
      <c r="AG35" s="774"/>
      <c r="AH35" s="774"/>
      <c r="AI35" s="774"/>
      <c r="AJ35" s="775"/>
      <c r="AK35" s="821">
        <v>734</v>
      </c>
      <c r="AL35" s="817"/>
      <c r="AM35" s="817"/>
      <c r="AN35" s="817"/>
      <c r="AO35" s="817"/>
      <c r="AP35" s="817">
        <v>5243</v>
      </c>
      <c r="AQ35" s="817"/>
      <c r="AR35" s="817"/>
      <c r="AS35" s="817"/>
      <c r="AT35" s="817"/>
      <c r="AU35" s="817">
        <v>3697</v>
      </c>
      <c r="AV35" s="817"/>
      <c r="AW35" s="817"/>
      <c r="AX35" s="817"/>
      <c r="AY35" s="817"/>
      <c r="AZ35" s="818" t="s">
        <v>553</v>
      </c>
      <c r="BA35" s="818"/>
      <c r="BB35" s="818"/>
      <c r="BC35" s="818"/>
      <c r="BD35" s="818"/>
      <c r="BE35" s="819" t="s">
        <v>394</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397</v>
      </c>
      <c r="C36" s="768"/>
      <c r="D36" s="768"/>
      <c r="E36" s="768"/>
      <c r="F36" s="768"/>
      <c r="G36" s="768"/>
      <c r="H36" s="768"/>
      <c r="I36" s="768"/>
      <c r="J36" s="768"/>
      <c r="K36" s="768"/>
      <c r="L36" s="768"/>
      <c r="M36" s="768"/>
      <c r="N36" s="768"/>
      <c r="O36" s="768"/>
      <c r="P36" s="769"/>
      <c r="Q36" s="770">
        <v>1578</v>
      </c>
      <c r="R36" s="771"/>
      <c r="S36" s="771"/>
      <c r="T36" s="771"/>
      <c r="U36" s="771"/>
      <c r="V36" s="771">
        <v>1546</v>
      </c>
      <c r="W36" s="771"/>
      <c r="X36" s="771"/>
      <c r="Y36" s="771"/>
      <c r="Z36" s="771"/>
      <c r="AA36" s="771">
        <v>32</v>
      </c>
      <c r="AB36" s="771"/>
      <c r="AC36" s="771"/>
      <c r="AD36" s="771"/>
      <c r="AE36" s="772"/>
      <c r="AF36" s="773">
        <v>234</v>
      </c>
      <c r="AG36" s="774"/>
      <c r="AH36" s="774"/>
      <c r="AI36" s="774"/>
      <c r="AJ36" s="775"/>
      <c r="AK36" s="821">
        <v>926</v>
      </c>
      <c r="AL36" s="817"/>
      <c r="AM36" s="817"/>
      <c r="AN36" s="817"/>
      <c r="AO36" s="817"/>
      <c r="AP36" s="817">
        <v>5944</v>
      </c>
      <c r="AQ36" s="817"/>
      <c r="AR36" s="817"/>
      <c r="AS36" s="817"/>
      <c r="AT36" s="817"/>
      <c r="AU36" s="817">
        <v>4381</v>
      </c>
      <c r="AV36" s="817"/>
      <c r="AW36" s="817"/>
      <c r="AX36" s="817"/>
      <c r="AY36" s="817"/>
      <c r="AZ36" s="818" t="s">
        <v>553</v>
      </c>
      <c r="BA36" s="818"/>
      <c r="BB36" s="818"/>
      <c r="BC36" s="818"/>
      <c r="BD36" s="818"/>
      <c r="BE36" s="819" t="s">
        <v>394</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398</v>
      </c>
      <c r="C37" s="768"/>
      <c r="D37" s="768"/>
      <c r="E37" s="768"/>
      <c r="F37" s="768"/>
      <c r="G37" s="768"/>
      <c r="H37" s="768"/>
      <c r="I37" s="768"/>
      <c r="J37" s="768"/>
      <c r="K37" s="768"/>
      <c r="L37" s="768"/>
      <c r="M37" s="768"/>
      <c r="N37" s="768"/>
      <c r="O37" s="768"/>
      <c r="P37" s="769"/>
      <c r="Q37" s="770">
        <v>107</v>
      </c>
      <c r="R37" s="771"/>
      <c r="S37" s="771"/>
      <c r="T37" s="771"/>
      <c r="U37" s="771"/>
      <c r="V37" s="771">
        <v>107</v>
      </c>
      <c r="W37" s="771"/>
      <c r="X37" s="771"/>
      <c r="Y37" s="771"/>
      <c r="Z37" s="771"/>
      <c r="AA37" s="771" t="s">
        <v>553</v>
      </c>
      <c r="AB37" s="771"/>
      <c r="AC37" s="771"/>
      <c r="AD37" s="771"/>
      <c r="AE37" s="772"/>
      <c r="AF37" s="773" t="s">
        <v>122</v>
      </c>
      <c r="AG37" s="774"/>
      <c r="AH37" s="774"/>
      <c r="AI37" s="774"/>
      <c r="AJ37" s="775"/>
      <c r="AK37" s="821">
        <v>24</v>
      </c>
      <c r="AL37" s="817"/>
      <c r="AM37" s="817"/>
      <c r="AN37" s="817"/>
      <c r="AO37" s="817"/>
      <c r="AP37" s="817">
        <v>1269</v>
      </c>
      <c r="AQ37" s="817"/>
      <c r="AR37" s="817"/>
      <c r="AS37" s="817"/>
      <c r="AT37" s="817"/>
      <c r="AU37" s="817">
        <v>71</v>
      </c>
      <c r="AV37" s="817"/>
      <c r="AW37" s="817"/>
      <c r="AX37" s="817"/>
      <c r="AY37" s="817"/>
      <c r="AZ37" s="818" t="s">
        <v>553</v>
      </c>
      <c r="BA37" s="818"/>
      <c r="BB37" s="818"/>
      <c r="BC37" s="818"/>
      <c r="BD37" s="818"/>
      <c r="BE37" s="819" t="s">
        <v>399</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400</v>
      </c>
      <c r="C38" s="768"/>
      <c r="D38" s="768"/>
      <c r="E38" s="768"/>
      <c r="F38" s="768"/>
      <c r="G38" s="768"/>
      <c r="H38" s="768"/>
      <c r="I38" s="768"/>
      <c r="J38" s="768"/>
      <c r="K38" s="768"/>
      <c r="L38" s="768"/>
      <c r="M38" s="768"/>
      <c r="N38" s="768"/>
      <c r="O38" s="768"/>
      <c r="P38" s="769"/>
      <c r="Q38" s="770">
        <v>85</v>
      </c>
      <c r="R38" s="771"/>
      <c r="S38" s="771"/>
      <c r="T38" s="771"/>
      <c r="U38" s="771"/>
      <c r="V38" s="771">
        <v>85</v>
      </c>
      <c r="W38" s="771"/>
      <c r="X38" s="771"/>
      <c r="Y38" s="771"/>
      <c r="Z38" s="771"/>
      <c r="AA38" s="771" t="s">
        <v>553</v>
      </c>
      <c r="AB38" s="771"/>
      <c r="AC38" s="771"/>
      <c r="AD38" s="771"/>
      <c r="AE38" s="772"/>
      <c r="AF38" s="773" t="s">
        <v>122</v>
      </c>
      <c r="AG38" s="774"/>
      <c r="AH38" s="774"/>
      <c r="AI38" s="774"/>
      <c r="AJ38" s="775"/>
      <c r="AK38" s="821">
        <v>46</v>
      </c>
      <c r="AL38" s="817"/>
      <c r="AM38" s="817"/>
      <c r="AN38" s="817"/>
      <c r="AO38" s="817"/>
      <c r="AP38" s="817" t="s">
        <v>553</v>
      </c>
      <c r="AQ38" s="817"/>
      <c r="AR38" s="817"/>
      <c r="AS38" s="817"/>
      <c r="AT38" s="817"/>
      <c r="AU38" s="817" t="s">
        <v>553</v>
      </c>
      <c r="AV38" s="817"/>
      <c r="AW38" s="817"/>
      <c r="AX38" s="817"/>
      <c r="AY38" s="817"/>
      <c r="AZ38" s="818" t="s">
        <v>553</v>
      </c>
      <c r="BA38" s="818"/>
      <c r="BB38" s="818"/>
      <c r="BC38" s="818"/>
      <c r="BD38" s="818"/>
      <c r="BE38" s="819" t="s">
        <v>399</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5631</v>
      </c>
      <c r="AG63" s="831"/>
      <c r="AH63" s="831"/>
      <c r="AI63" s="831"/>
      <c r="AJ63" s="832"/>
      <c r="AK63" s="833"/>
      <c r="AL63" s="828"/>
      <c r="AM63" s="828"/>
      <c r="AN63" s="828"/>
      <c r="AO63" s="828"/>
      <c r="AP63" s="831">
        <v>14772</v>
      </c>
      <c r="AQ63" s="831"/>
      <c r="AR63" s="831"/>
      <c r="AS63" s="831"/>
      <c r="AT63" s="831"/>
      <c r="AU63" s="831">
        <v>9415</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554</v>
      </c>
      <c r="C68" s="857"/>
      <c r="D68" s="857"/>
      <c r="E68" s="857"/>
      <c r="F68" s="857"/>
      <c r="G68" s="857"/>
      <c r="H68" s="857"/>
      <c r="I68" s="857"/>
      <c r="J68" s="857"/>
      <c r="K68" s="857"/>
      <c r="L68" s="857"/>
      <c r="M68" s="857"/>
      <c r="N68" s="857"/>
      <c r="O68" s="857"/>
      <c r="P68" s="858"/>
      <c r="Q68" s="859">
        <v>24</v>
      </c>
      <c r="R68" s="853"/>
      <c r="S68" s="853"/>
      <c r="T68" s="853"/>
      <c r="U68" s="853"/>
      <c r="V68" s="853">
        <v>23</v>
      </c>
      <c r="W68" s="853"/>
      <c r="X68" s="853"/>
      <c r="Y68" s="853"/>
      <c r="Z68" s="853"/>
      <c r="AA68" s="853">
        <v>1</v>
      </c>
      <c r="AB68" s="853"/>
      <c r="AC68" s="853"/>
      <c r="AD68" s="853"/>
      <c r="AE68" s="853"/>
      <c r="AF68" s="853">
        <v>1</v>
      </c>
      <c r="AG68" s="853"/>
      <c r="AH68" s="853"/>
      <c r="AI68" s="853"/>
      <c r="AJ68" s="853"/>
      <c r="AK68" s="853" t="s">
        <v>553</v>
      </c>
      <c r="AL68" s="853"/>
      <c r="AM68" s="853"/>
      <c r="AN68" s="853"/>
      <c r="AO68" s="853"/>
      <c r="AP68" s="853" t="s">
        <v>553</v>
      </c>
      <c r="AQ68" s="853"/>
      <c r="AR68" s="853"/>
      <c r="AS68" s="853"/>
      <c r="AT68" s="853"/>
      <c r="AU68" s="853" t="s">
        <v>553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555</v>
      </c>
      <c r="C69" s="861"/>
      <c r="D69" s="861"/>
      <c r="E69" s="861"/>
      <c r="F69" s="861"/>
      <c r="G69" s="861"/>
      <c r="H69" s="861"/>
      <c r="I69" s="861"/>
      <c r="J69" s="861"/>
      <c r="K69" s="861"/>
      <c r="L69" s="861"/>
      <c r="M69" s="861"/>
      <c r="N69" s="861"/>
      <c r="O69" s="861"/>
      <c r="P69" s="862"/>
      <c r="Q69" s="863">
        <v>1108</v>
      </c>
      <c r="R69" s="817"/>
      <c r="S69" s="817"/>
      <c r="T69" s="817"/>
      <c r="U69" s="817"/>
      <c r="V69" s="817">
        <v>1054</v>
      </c>
      <c r="W69" s="817"/>
      <c r="X69" s="817"/>
      <c r="Y69" s="817"/>
      <c r="Z69" s="817"/>
      <c r="AA69" s="817">
        <v>55</v>
      </c>
      <c r="AB69" s="817"/>
      <c r="AC69" s="817"/>
      <c r="AD69" s="817"/>
      <c r="AE69" s="817"/>
      <c r="AF69" s="817">
        <v>55</v>
      </c>
      <c r="AG69" s="817"/>
      <c r="AH69" s="817"/>
      <c r="AI69" s="817"/>
      <c r="AJ69" s="817"/>
      <c r="AK69" s="817" t="s">
        <v>553</v>
      </c>
      <c r="AL69" s="817"/>
      <c r="AM69" s="817"/>
      <c r="AN69" s="817"/>
      <c r="AO69" s="817"/>
      <c r="AP69" s="817" t="s">
        <v>553</v>
      </c>
      <c r="AQ69" s="817"/>
      <c r="AR69" s="817"/>
      <c r="AS69" s="817"/>
      <c r="AT69" s="817"/>
      <c r="AU69" s="817" t="s">
        <v>553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556</v>
      </c>
      <c r="C70" s="861"/>
      <c r="D70" s="861"/>
      <c r="E70" s="861"/>
      <c r="F70" s="861"/>
      <c r="G70" s="861"/>
      <c r="H70" s="861"/>
      <c r="I70" s="861"/>
      <c r="J70" s="861"/>
      <c r="K70" s="861"/>
      <c r="L70" s="861"/>
      <c r="M70" s="861"/>
      <c r="N70" s="861"/>
      <c r="O70" s="861"/>
      <c r="P70" s="862"/>
      <c r="Q70" s="863">
        <v>93</v>
      </c>
      <c r="R70" s="817"/>
      <c r="S70" s="817"/>
      <c r="T70" s="817"/>
      <c r="U70" s="817"/>
      <c r="V70" s="817">
        <v>91</v>
      </c>
      <c r="W70" s="817"/>
      <c r="X70" s="817"/>
      <c r="Y70" s="817"/>
      <c r="Z70" s="817"/>
      <c r="AA70" s="817">
        <v>2</v>
      </c>
      <c r="AB70" s="817"/>
      <c r="AC70" s="817"/>
      <c r="AD70" s="817"/>
      <c r="AE70" s="817"/>
      <c r="AF70" s="817">
        <v>2</v>
      </c>
      <c r="AG70" s="817"/>
      <c r="AH70" s="817"/>
      <c r="AI70" s="817"/>
      <c r="AJ70" s="817"/>
      <c r="AK70" s="817" t="s">
        <v>553</v>
      </c>
      <c r="AL70" s="817"/>
      <c r="AM70" s="817"/>
      <c r="AN70" s="817"/>
      <c r="AO70" s="817"/>
      <c r="AP70" s="817" t="s">
        <v>553</v>
      </c>
      <c r="AQ70" s="817"/>
      <c r="AR70" s="817"/>
      <c r="AS70" s="817"/>
      <c r="AT70" s="817"/>
      <c r="AU70" s="817" t="s">
        <v>553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557</v>
      </c>
      <c r="C71" s="861"/>
      <c r="D71" s="861"/>
      <c r="E71" s="861"/>
      <c r="F71" s="861"/>
      <c r="G71" s="861"/>
      <c r="H71" s="861"/>
      <c r="I71" s="861"/>
      <c r="J71" s="861"/>
      <c r="K71" s="861"/>
      <c r="L71" s="861"/>
      <c r="M71" s="861"/>
      <c r="N71" s="861"/>
      <c r="O71" s="861"/>
      <c r="P71" s="862"/>
      <c r="Q71" s="863">
        <v>184</v>
      </c>
      <c r="R71" s="817"/>
      <c r="S71" s="817"/>
      <c r="T71" s="817"/>
      <c r="U71" s="817"/>
      <c r="V71" s="817">
        <v>172</v>
      </c>
      <c r="W71" s="817"/>
      <c r="X71" s="817"/>
      <c r="Y71" s="817"/>
      <c r="Z71" s="817"/>
      <c r="AA71" s="817">
        <v>12</v>
      </c>
      <c r="AB71" s="817"/>
      <c r="AC71" s="817"/>
      <c r="AD71" s="817"/>
      <c r="AE71" s="817"/>
      <c r="AF71" s="817">
        <v>12</v>
      </c>
      <c r="AG71" s="817"/>
      <c r="AH71" s="817"/>
      <c r="AI71" s="817"/>
      <c r="AJ71" s="817"/>
      <c r="AK71" s="817" t="s">
        <v>553</v>
      </c>
      <c r="AL71" s="817"/>
      <c r="AM71" s="817"/>
      <c r="AN71" s="817"/>
      <c r="AO71" s="817"/>
      <c r="AP71" s="817" t="s">
        <v>553</v>
      </c>
      <c r="AQ71" s="817"/>
      <c r="AR71" s="817"/>
      <c r="AS71" s="817"/>
      <c r="AT71" s="817"/>
      <c r="AU71" s="817" t="s">
        <v>553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558</v>
      </c>
      <c r="C72" s="861"/>
      <c r="D72" s="861"/>
      <c r="E72" s="861"/>
      <c r="F72" s="861"/>
      <c r="G72" s="861"/>
      <c r="H72" s="861"/>
      <c r="I72" s="861"/>
      <c r="J72" s="861"/>
      <c r="K72" s="861"/>
      <c r="L72" s="861"/>
      <c r="M72" s="861"/>
      <c r="N72" s="861"/>
      <c r="O72" s="861"/>
      <c r="P72" s="862"/>
      <c r="Q72" s="863">
        <v>472</v>
      </c>
      <c r="R72" s="817"/>
      <c r="S72" s="817"/>
      <c r="T72" s="817"/>
      <c r="U72" s="817"/>
      <c r="V72" s="817">
        <v>472</v>
      </c>
      <c r="W72" s="817"/>
      <c r="X72" s="817"/>
      <c r="Y72" s="817"/>
      <c r="Z72" s="817"/>
      <c r="AA72" s="817">
        <v>0</v>
      </c>
      <c r="AB72" s="817"/>
      <c r="AC72" s="817"/>
      <c r="AD72" s="817"/>
      <c r="AE72" s="817"/>
      <c r="AF72" s="817">
        <v>0</v>
      </c>
      <c r="AG72" s="817"/>
      <c r="AH72" s="817"/>
      <c r="AI72" s="817"/>
      <c r="AJ72" s="817"/>
      <c r="AK72" s="817" t="s">
        <v>553</v>
      </c>
      <c r="AL72" s="817"/>
      <c r="AM72" s="817"/>
      <c r="AN72" s="817"/>
      <c r="AO72" s="817"/>
      <c r="AP72" s="817">
        <v>85</v>
      </c>
      <c r="AQ72" s="817"/>
      <c r="AR72" s="817"/>
      <c r="AS72" s="817"/>
      <c r="AT72" s="817"/>
      <c r="AU72" s="817">
        <v>67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559</v>
      </c>
      <c r="C73" s="861"/>
      <c r="D73" s="861"/>
      <c r="E73" s="861"/>
      <c r="F73" s="861"/>
      <c r="G73" s="861"/>
      <c r="H73" s="861"/>
      <c r="I73" s="861"/>
      <c r="J73" s="861"/>
      <c r="K73" s="861"/>
      <c r="L73" s="861"/>
      <c r="M73" s="861"/>
      <c r="N73" s="861"/>
      <c r="O73" s="861"/>
      <c r="P73" s="862"/>
      <c r="Q73" s="863">
        <v>1</v>
      </c>
      <c r="R73" s="817"/>
      <c r="S73" s="817"/>
      <c r="T73" s="817"/>
      <c r="U73" s="817"/>
      <c r="V73" s="817">
        <v>0</v>
      </c>
      <c r="W73" s="817"/>
      <c r="X73" s="817"/>
      <c r="Y73" s="817"/>
      <c r="Z73" s="817"/>
      <c r="AA73" s="817">
        <v>1</v>
      </c>
      <c r="AB73" s="817"/>
      <c r="AC73" s="817"/>
      <c r="AD73" s="817"/>
      <c r="AE73" s="817"/>
      <c r="AF73" s="817">
        <v>1</v>
      </c>
      <c r="AG73" s="817"/>
      <c r="AH73" s="817"/>
      <c r="AI73" s="817"/>
      <c r="AJ73" s="817"/>
      <c r="AK73" s="817" t="s">
        <v>553</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560</v>
      </c>
      <c r="C74" s="861"/>
      <c r="D74" s="861"/>
      <c r="E74" s="861"/>
      <c r="F74" s="861"/>
      <c r="G74" s="861"/>
      <c r="H74" s="861"/>
      <c r="I74" s="861"/>
      <c r="J74" s="861"/>
      <c r="K74" s="861"/>
      <c r="L74" s="861"/>
      <c r="M74" s="861"/>
      <c r="N74" s="861"/>
      <c r="O74" s="861"/>
      <c r="P74" s="862"/>
      <c r="Q74" s="863">
        <v>1</v>
      </c>
      <c r="R74" s="817"/>
      <c r="S74" s="817"/>
      <c r="T74" s="817"/>
      <c r="U74" s="817"/>
      <c r="V74" s="817">
        <v>0</v>
      </c>
      <c r="W74" s="817"/>
      <c r="X74" s="817"/>
      <c r="Y74" s="817"/>
      <c r="Z74" s="817"/>
      <c r="AA74" s="817">
        <v>1</v>
      </c>
      <c r="AB74" s="817"/>
      <c r="AC74" s="817"/>
      <c r="AD74" s="817"/>
      <c r="AE74" s="817"/>
      <c r="AF74" s="817">
        <v>1</v>
      </c>
      <c r="AG74" s="817"/>
      <c r="AH74" s="817"/>
      <c r="AI74" s="817"/>
      <c r="AJ74" s="817"/>
      <c r="AK74" s="817" t="s">
        <v>553</v>
      </c>
      <c r="AL74" s="817"/>
      <c r="AM74" s="817"/>
      <c r="AN74" s="817"/>
      <c r="AO74" s="817"/>
      <c r="AP74" s="817" t="s">
        <v>553</v>
      </c>
      <c r="AQ74" s="817"/>
      <c r="AR74" s="817"/>
      <c r="AS74" s="817"/>
      <c r="AT74" s="817"/>
      <c r="AU74" s="817" t="s">
        <v>553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561</v>
      </c>
      <c r="C75" s="861"/>
      <c r="D75" s="861"/>
      <c r="E75" s="861"/>
      <c r="F75" s="861"/>
      <c r="G75" s="861"/>
      <c r="H75" s="861"/>
      <c r="I75" s="861"/>
      <c r="J75" s="861"/>
      <c r="K75" s="861"/>
      <c r="L75" s="861"/>
      <c r="M75" s="861"/>
      <c r="N75" s="861"/>
      <c r="O75" s="861"/>
      <c r="P75" s="862"/>
      <c r="Q75" s="864">
        <v>87</v>
      </c>
      <c r="R75" s="865"/>
      <c r="S75" s="865"/>
      <c r="T75" s="865"/>
      <c r="U75" s="821"/>
      <c r="V75" s="866">
        <v>77</v>
      </c>
      <c r="W75" s="865"/>
      <c r="X75" s="865"/>
      <c r="Y75" s="865"/>
      <c r="Z75" s="821"/>
      <c r="AA75" s="866">
        <v>10</v>
      </c>
      <c r="AB75" s="865"/>
      <c r="AC75" s="865"/>
      <c r="AD75" s="865"/>
      <c r="AE75" s="821"/>
      <c r="AF75" s="866">
        <v>10</v>
      </c>
      <c r="AG75" s="865"/>
      <c r="AH75" s="865"/>
      <c r="AI75" s="865"/>
      <c r="AJ75" s="821"/>
      <c r="AK75" s="866" t="s">
        <v>553</v>
      </c>
      <c r="AL75" s="865"/>
      <c r="AM75" s="865"/>
      <c r="AN75" s="865"/>
      <c r="AO75" s="821"/>
      <c r="AP75" s="866" t="s">
        <v>553</v>
      </c>
      <c r="AQ75" s="865"/>
      <c r="AR75" s="865"/>
      <c r="AS75" s="865"/>
      <c r="AT75" s="821"/>
      <c r="AU75" s="866" t="s">
        <v>553</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562</v>
      </c>
      <c r="C76" s="861"/>
      <c r="D76" s="861"/>
      <c r="E76" s="861"/>
      <c r="F76" s="861"/>
      <c r="G76" s="861"/>
      <c r="H76" s="861"/>
      <c r="I76" s="861"/>
      <c r="J76" s="861"/>
      <c r="K76" s="861"/>
      <c r="L76" s="861"/>
      <c r="M76" s="861"/>
      <c r="N76" s="861"/>
      <c r="O76" s="861"/>
      <c r="P76" s="862"/>
      <c r="Q76" s="864">
        <v>146</v>
      </c>
      <c r="R76" s="865"/>
      <c r="S76" s="865"/>
      <c r="T76" s="865"/>
      <c r="U76" s="821"/>
      <c r="V76" s="866">
        <v>105</v>
      </c>
      <c r="W76" s="865"/>
      <c r="X76" s="865"/>
      <c r="Y76" s="865"/>
      <c r="Z76" s="821"/>
      <c r="AA76" s="866">
        <v>41</v>
      </c>
      <c r="AB76" s="865"/>
      <c r="AC76" s="865"/>
      <c r="AD76" s="865"/>
      <c r="AE76" s="821"/>
      <c r="AF76" s="866">
        <v>41</v>
      </c>
      <c r="AG76" s="865"/>
      <c r="AH76" s="865"/>
      <c r="AI76" s="865"/>
      <c r="AJ76" s="821"/>
      <c r="AK76" s="866" t="s">
        <v>553</v>
      </c>
      <c r="AL76" s="865"/>
      <c r="AM76" s="865"/>
      <c r="AN76" s="865"/>
      <c r="AO76" s="821"/>
      <c r="AP76" s="866" t="s">
        <v>553</v>
      </c>
      <c r="AQ76" s="865"/>
      <c r="AR76" s="865"/>
      <c r="AS76" s="865"/>
      <c r="AT76" s="821"/>
      <c r="AU76" s="866" t="s">
        <v>553</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563</v>
      </c>
      <c r="C77" s="861"/>
      <c r="D77" s="861"/>
      <c r="E77" s="861"/>
      <c r="F77" s="861"/>
      <c r="G77" s="861"/>
      <c r="H77" s="861"/>
      <c r="I77" s="861"/>
      <c r="J77" s="861"/>
      <c r="K77" s="861"/>
      <c r="L77" s="861"/>
      <c r="M77" s="861"/>
      <c r="N77" s="861"/>
      <c r="O77" s="861"/>
      <c r="P77" s="862"/>
      <c r="Q77" s="864">
        <v>75</v>
      </c>
      <c r="R77" s="865"/>
      <c r="S77" s="865"/>
      <c r="T77" s="865"/>
      <c r="U77" s="821"/>
      <c r="V77" s="866">
        <v>59</v>
      </c>
      <c r="W77" s="865"/>
      <c r="X77" s="865"/>
      <c r="Y77" s="865"/>
      <c r="Z77" s="821"/>
      <c r="AA77" s="866">
        <v>15</v>
      </c>
      <c r="AB77" s="865"/>
      <c r="AC77" s="865"/>
      <c r="AD77" s="865"/>
      <c r="AE77" s="821"/>
      <c r="AF77" s="866">
        <v>15</v>
      </c>
      <c r="AG77" s="865"/>
      <c r="AH77" s="865"/>
      <c r="AI77" s="865"/>
      <c r="AJ77" s="821"/>
      <c r="AK77" s="866" t="s">
        <v>553</v>
      </c>
      <c r="AL77" s="865"/>
      <c r="AM77" s="865"/>
      <c r="AN77" s="865"/>
      <c r="AO77" s="821"/>
      <c r="AP77" s="866" t="s">
        <v>553</v>
      </c>
      <c r="AQ77" s="865"/>
      <c r="AR77" s="865"/>
      <c r="AS77" s="865"/>
      <c r="AT77" s="821"/>
      <c r="AU77" s="866" t="s">
        <v>553</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564</v>
      </c>
      <c r="C78" s="861"/>
      <c r="D78" s="861"/>
      <c r="E78" s="861"/>
      <c r="F78" s="861"/>
      <c r="G78" s="861"/>
      <c r="H78" s="861"/>
      <c r="I78" s="861"/>
      <c r="J78" s="861"/>
      <c r="K78" s="861"/>
      <c r="L78" s="861"/>
      <c r="M78" s="861"/>
      <c r="N78" s="861"/>
      <c r="O78" s="861"/>
      <c r="P78" s="862"/>
      <c r="Q78" s="863">
        <v>234605</v>
      </c>
      <c r="R78" s="817"/>
      <c r="S78" s="817"/>
      <c r="T78" s="817"/>
      <c r="U78" s="817"/>
      <c r="V78" s="817">
        <v>227058</v>
      </c>
      <c r="W78" s="817"/>
      <c r="X78" s="817"/>
      <c r="Y78" s="817"/>
      <c r="Z78" s="817"/>
      <c r="AA78" s="817">
        <v>7546</v>
      </c>
      <c r="AB78" s="817"/>
      <c r="AC78" s="817"/>
      <c r="AD78" s="817"/>
      <c r="AE78" s="817"/>
      <c r="AF78" s="817">
        <v>7546</v>
      </c>
      <c r="AG78" s="817"/>
      <c r="AH78" s="817"/>
      <c r="AI78" s="817"/>
      <c r="AJ78" s="817"/>
      <c r="AK78" s="817" t="s">
        <v>553</v>
      </c>
      <c r="AL78" s="817"/>
      <c r="AM78" s="817"/>
      <c r="AN78" s="817"/>
      <c r="AO78" s="817"/>
      <c r="AP78" s="817" t="s">
        <v>553</v>
      </c>
      <c r="AQ78" s="817"/>
      <c r="AR78" s="817"/>
      <c r="AS78" s="817"/>
      <c r="AT78" s="817"/>
      <c r="AU78" s="817" t="s">
        <v>553</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565</v>
      </c>
      <c r="C79" s="861"/>
      <c r="D79" s="861"/>
      <c r="E79" s="861"/>
      <c r="F79" s="861"/>
      <c r="G79" s="861"/>
      <c r="H79" s="861"/>
      <c r="I79" s="861"/>
      <c r="J79" s="861"/>
      <c r="K79" s="861"/>
      <c r="L79" s="861"/>
      <c r="M79" s="861"/>
      <c r="N79" s="861"/>
      <c r="O79" s="861"/>
      <c r="P79" s="862"/>
      <c r="Q79" s="863">
        <v>1090</v>
      </c>
      <c r="R79" s="817"/>
      <c r="S79" s="817"/>
      <c r="T79" s="817"/>
      <c r="U79" s="817"/>
      <c r="V79" s="817">
        <v>937</v>
      </c>
      <c r="W79" s="817"/>
      <c r="X79" s="817"/>
      <c r="Y79" s="817"/>
      <c r="Z79" s="817"/>
      <c r="AA79" s="817">
        <v>153</v>
      </c>
      <c r="AB79" s="817"/>
      <c r="AC79" s="817"/>
      <c r="AD79" s="817"/>
      <c r="AE79" s="817"/>
      <c r="AF79" s="817">
        <v>1737</v>
      </c>
      <c r="AG79" s="817"/>
      <c r="AH79" s="817"/>
      <c r="AI79" s="817"/>
      <c r="AJ79" s="817"/>
      <c r="AK79" s="817">
        <v>136</v>
      </c>
      <c r="AL79" s="817"/>
      <c r="AM79" s="817"/>
      <c r="AN79" s="817"/>
      <c r="AO79" s="817"/>
      <c r="AP79" s="817">
        <v>852</v>
      </c>
      <c r="AQ79" s="817"/>
      <c r="AR79" s="817"/>
      <c r="AS79" s="817"/>
      <c r="AT79" s="817"/>
      <c r="AU79" s="817">
        <v>244</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9421</v>
      </c>
      <c r="AG88" s="831"/>
      <c r="AH88" s="831"/>
      <c r="AI88" s="831"/>
      <c r="AJ88" s="831"/>
      <c r="AK88" s="828"/>
      <c r="AL88" s="828"/>
      <c r="AM88" s="828"/>
      <c r="AN88" s="828"/>
      <c r="AO88" s="828"/>
      <c r="AP88" s="831">
        <v>937</v>
      </c>
      <c r="AQ88" s="831"/>
      <c r="AR88" s="831"/>
      <c r="AS88" s="831"/>
      <c r="AT88" s="831"/>
      <c r="AU88" s="874">
        <v>311</v>
      </c>
      <c r="AV88" s="839"/>
      <c r="AW88" s="839"/>
      <c r="AX88" s="839"/>
      <c r="AY88" s="875"/>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407</v>
      </c>
      <c r="BS102" s="777"/>
      <c r="BT102" s="777"/>
      <c r="BU102" s="777"/>
      <c r="BV102" s="777"/>
      <c r="BW102" s="777"/>
      <c r="BX102" s="777"/>
      <c r="BY102" s="777"/>
      <c r="BZ102" s="777"/>
      <c r="CA102" s="777"/>
      <c r="CB102" s="777"/>
      <c r="CC102" s="777"/>
      <c r="CD102" s="777"/>
      <c r="CE102" s="777"/>
      <c r="CF102" s="777"/>
      <c r="CG102" s="778"/>
      <c r="CH102" s="876"/>
      <c r="CI102" s="877"/>
      <c r="CJ102" s="877"/>
      <c r="CK102" s="877"/>
      <c r="CL102" s="878"/>
      <c r="CM102" s="876"/>
      <c r="CN102" s="877"/>
      <c r="CO102" s="877"/>
      <c r="CP102" s="877"/>
      <c r="CQ102" s="878"/>
      <c r="CR102" s="879">
        <v>0</v>
      </c>
      <c r="CS102" s="839"/>
      <c r="CT102" s="839"/>
      <c r="CU102" s="839"/>
      <c r="CV102" s="880"/>
      <c r="CW102" s="879">
        <v>0</v>
      </c>
      <c r="CX102" s="839"/>
      <c r="CY102" s="839"/>
      <c r="CZ102" s="839"/>
      <c r="DA102" s="880"/>
      <c r="DB102" s="879">
        <v>0</v>
      </c>
      <c r="DC102" s="839"/>
      <c r="DD102" s="839"/>
      <c r="DE102" s="839"/>
      <c r="DF102" s="880"/>
      <c r="DG102" s="879">
        <v>0</v>
      </c>
      <c r="DH102" s="839"/>
      <c r="DI102" s="839"/>
      <c r="DJ102" s="839"/>
      <c r="DK102" s="880"/>
      <c r="DL102" s="879">
        <v>0</v>
      </c>
      <c r="DM102" s="839"/>
      <c r="DN102" s="839"/>
      <c r="DO102" s="839"/>
      <c r="DP102" s="880"/>
      <c r="DQ102" s="879">
        <v>0</v>
      </c>
      <c r="DR102" s="839"/>
      <c r="DS102" s="839"/>
      <c r="DT102" s="839"/>
      <c r="DU102" s="880"/>
      <c r="DV102" s="776"/>
      <c r="DW102" s="777"/>
      <c r="DX102" s="777"/>
      <c r="DY102" s="777"/>
      <c r="DZ102" s="903"/>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4" t="s">
        <v>408</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5" t="s">
        <v>409</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6" t="s">
        <v>412</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413</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2" customFormat="1" ht="26.25" customHeight="1" x14ac:dyDescent="0.15">
      <c r="A109" s="901" t="s">
        <v>414</v>
      </c>
      <c r="B109" s="882"/>
      <c r="C109" s="882"/>
      <c r="D109" s="882"/>
      <c r="E109" s="882"/>
      <c r="F109" s="882"/>
      <c r="G109" s="882"/>
      <c r="H109" s="882"/>
      <c r="I109" s="882"/>
      <c r="J109" s="882"/>
      <c r="K109" s="882"/>
      <c r="L109" s="882"/>
      <c r="M109" s="882"/>
      <c r="N109" s="882"/>
      <c r="O109" s="882"/>
      <c r="P109" s="882"/>
      <c r="Q109" s="882"/>
      <c r="R109" s="882"/>
      <c r="S109" s="882"/>
      <c r="T109" s="882"/>
      <c r="U109" s="882"/>
      <c r="V109" s="882"/>
      <c r="W109" s="882"/>
      <c r="X109" s="882"/>
      <c r="Y109" s="882"/>
      <c r="Z109" s="883"/>
      <c r="AA109" s="881" t="s">
        <v>415</v>
      </c>
      <c r="AB109" s="882"/>
      <c r="AC109" s="882"/>
      <c r="AD109" s="882"/>
      <c r="AE109" s="883"/>
      <c r="AF109" s="881" t="s">
        <v>416</v>
      </c>
      <c r="AG109" s="882"/>
      <c r="AH109" s="882"/>
      <c r="AI109" s="882"/>
      <c r="AJ109" s="883"/>
      <c r="AK109" s="881" t="s">
        <v>294</v>
      </c>
      <c r="AL109" s="882"/>
      <c r="AM109" s="882"/>
      <c r="AN109" s="882"/>
      <c r="AO109" s="883"/>
      <c r="AP109" s="881" t="s">
        <v>417</v>
      </c>
      <c r="AQ109" s="882"/>
      <c r="AR109" s="882"/>
      <c r="AS109" s="882"/>
      <c r="AT109" s="884"/>
      <c r="AU109" s="901" t="s">
        <v>414</v>
      </c>
      <c r="AV109" s="882"/>
      <c r="AW109" s="882"/>
      <c r="AX109" s="882"/>
      <c r="AY109" s="882"/>
      <c r="AZ109" s="882"/>
      <c r="BA109" s="882"/>
      <c r="BB109" s="882"/>
      <c r="BC109" s="882"/>
      <c r="BD109" s="882"/>
      <c r="BE109" s="882"/>
      <c r="BF109" s="882"/>
      <c r="BG109" s="882"/>
      <c r="BH109" s="882"/>
      <c r="BI109" s="882"/>
      <c r="BJ109" s="882"/>
      <c r="BK109" s="882"/>
      <c r="BL109" s="882"/>
      <c r="BM109" s="882"/>
      <c r="BN109" s="882"/>
      <c r="BO109" s="882"/>
      <c r="BP109" s="883"/>
      <c r="BQ109" s="881" t="s">
        <v>415</v>
      </c>
      <c r="BR109" s="882"/>
      <c r="BS109" s="882"/>
      <c r="BT109" s="882"/>
      <c r="BU109" s="883"/>
      <c r="BV109" s="881" t="s">
        <v>416</v>
      </c>
      <c r="BW109" s="882"/>
      <c r="BX109" s="882"/>
      <c r="BY109" s="882"/>
      <c r="BZ109" s="883"/>
      <c r="CA109" s="881" t="s">
        <v>294</v>
      </c>
      <c r="CB109" s="882"/>
      <c r="CC109" s="882"/>
      <c r="CD109" s="882"/>
      <c r="CE109" s="883"/>
      <c r="CF109" s="902" t="s">
        <v>417</v>
      </c>
      <c r="CG109" s="902"/>
      <c r="CH109" s="902"/>
      <c r="CI109" s="902"/>
      <c r="CJ109" s="902"/>
      <c r="CK109" s="881" t="s">
        <v>418</v>
      </c>
      <c r="CL109" s="882"/>
      <c r="CM109" s="882"/>
      <c r="CN109" s="882"/>
      <c r="CO109" s="882"/>
      <c r="CP109" s="882"/>
      <c r="CQ109" s="882"/>
      <c r="CR109" s="882"/>
      <c r="CS109" s="882"/>
      <c r="CT109" s="882"/>
      <c r="CU109" s="882"/>
      <c r="CV109" s="882"/>
      <c r="CW109" s="882"/>
      <c r="CX109" s="882"/>
      <c r="CY109" s="882"/>
      <c r="CZ109" s="882"/>
      <c r="DA109" s="882"/>
      <c r="DB109" s="882"/>
      <c r="DC109" s="882"/>
      <c r="DD109" s="882"/>
      <c r="DE109" s="882"/>
      <c r="DF109" s="883"/>
      <c r="DG109" s="881" t="s">
        <v>415</v>
      </c>
      <c r="DH109" s="882"/>
      <c r="DI109" s="882"/>
      <c r="DJ109" s="882"/>
      <c r="DK109" s="883"/>
      <c r="DL109" s="881" t="s">
        <v>416</v>
      </c>
      <c r="DM109" s="882"/>
      <c r="DN109" s="882"/>
      <c r="DO109" s="882"/>
      <c r="DP109" s="883"/>
      <c r="DQ109" s="881" t="s">
        <v>294</v>
      </c>
      <c r="DR109" s="882"/>
      <c r="DS109" s="882"/>
      <c r="DT109" s="882"/>
      <c r="DU109" s="883"/>
      <c r="DV109" s="881" t="s">
        <v>417</v>
      </c>
      <c r="DW109" s="882"/>
      <c r="DX109" s="882"/>
      <c r="DY109" s="882"/>
      <c r="DZ109" s="884"/>
    </row>
    <row r="110" spans="1:131" s="212" customFormat="1" ht="26.25" customHeight="1" x14ac:dyDescent="0.15">
      <c r="A110" s="885" t="s">
        <v>419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888">
        <v>2490027</v>
      </c>
      <c r="AB110" s="889"/>
      <c r="AC110" s="889"/>
      <c r="AD110" s="889"/>
      <c r="AE110" s="890"/>
      <c r="AF110" s="891">
        <v>2596129</v>
      </c>
      <c r="AG110" s="889"/>
      <c r="AH110" s="889"/>
      <c r="AI110" s="889"/>
      <c r="AJ110" s="890"/>
      <c r="AK110" s="891">
        <v>2583311</v>
      </c>
      <c r="AL110" s="889"/>
      <c r="AM110" s="889"/>
      <c r="AN110" s="889"/>
      <c r="AO110" s="890"/>
      <c r="AP110" s="892">
        <v>27.3</v>
      </c>
      <c r="AQ110" s="893"/>
      <c r="AR110" s="893"/>
      <c r="AS110" s="893"/>
      <c r="AT110" s="894"/>
      <c r="AU110" s="895" t="s">
        <v>69</v>
      </c>
      <c r="AV110" s="896"/>
      <c r="AW110" s="896"/>
      <c r="AX110" s="896"/>
      <c r="AY110" s="896"/>
      <c r="AZ110" s="918" t="s">
        <v>420</v>
      </c>
      <c r="BA110" s="886"/>
      <c r="BB110" s="886"/>
      <c r="BC110" s="886"/>
      <c r="BD110" s="886"/>
      <c r="BE110" s="886"/>
      <c r="BF110" s="886"/>
      <c r="BG110" s="886"/>
      <c r="BH110" s="886"/>
      <c r="BI110" s="886"/>
      <c r="BJ110" s="886"/>
      <c r="BK110" s="886"/>
      <c r="BL110" s="886"/>
      <c r="BM110" s="886"/>
      <c r="BN110" s="886"/>
      <c r="BO110" s="886"/>
      <c r="BP110" s="887"/>
      <c r="BQ110" s="919">
        <v>24227859</v>
      </c>
      <c r="BR110" s="920"/>
      <c r="BS110" s="920"/>
      <c r="BT110" s="920"/>
      <c r="BU110" s="920"/>
      <c r="BV110" s="920">
        <v>22928242</v>
      </c>
      <c r="BW110" s="920"/>
      <c r="BX110" s="920"/>
      <c r="BY110" s="920"/>
      <c r="BZ110" s="920"/>
      <c r="CA110" s="920">
        <v>22092282</v>
      </c>
      <c r="CB110" s="920"/>
      <c r="CC110" s="920"/>
      <c r="CD110" s="920"/>
      <c r="CE110" s="920"/>
      <c r="CF110" s="933">
        <v>233.8</v>
      </c>
      <c r="CG110" s="934"/>
      <c r="CH110" s="934"/>
      <c r="CI110" s="934"/>
      <c r="CJ110" s="934"/>
      <c r="CK110" s="935" t="s">
        <v>421</v>
      </c>
      <c r="CL110" s="936"/>
      <c r="CM110" s="918" t="s">
        <v>422</v>
      </c>
      <c r="CN110" s="886"/>
      <c r="CO110" s="886"/>
      <c r="CP110" s="886"/>
      <c r="CQ110" s="886"/>
      <c r="CR110" s="886"/>
      <c r="CS110" s="886"/>
      <c r="CT110" s="886"/>
      <c r="CU110" s="886"/>
      <c r="CV110" s="886"/>
      <c r="CW110" s="886"/>
      <c r="CX110" s="886"/>
      <c r="CY110" s="886"/>
      <c r="CZ110" s="886"/>
      <c r="DA110" s="886"/>
      <c r="DB110" s="886"/>
      <c r="DC110" s="886"/>
      <c r="DD110" s="886"/>
      <c r="DE110" s="886"/>
      <c r="DF110" s="887"/>
      <c r="DG110" s="919" t="s">
        <v>122</v>
      </c>
      <c r="DH110" s="920"/>
      <c r="DI110" s="920"/>
      <c r="DJ110" s="920"/>
      <c r="DK110" s="920"/>
      <c r="DL110" s="920" t="s">
        <v>122</v>
      </c>
      <c r="DM110" s="920"/>
      <c r="DN110" s="920"/>
      <c r="DO110" s="920"/>
      <c r="DP110" s="920"/>
      <c r="DQ110" s="920" t="s">
        <v>122</v>
      </c>
      <c r="DR110" s="920"/>
      <c r="DS110" s="920"/>
      <c r="DT110" s="920"/>
      <c r="DU110" s="920"/>
      <c r="DV110" s="921" t="s">
        <v>122</v>
      </c>
      <c r="DW110" s="921"/>
      <c r="DX110" s="921"/>
      <c r="DY110" s="921"/>
      <c r="DZ110" s="922"/>
    </row>
    <row r="111" spans="1:131" s="212" customFormat="1" ht="26.25" customHeight="1" x14ac:dyDescent="0.15">
      <c r="A111" s="923" t="s">
        <v>423</v>
      </c>
      <c r="B111" s="924"/>
      <c r="C111" s="924"/>
      <c r="D111" s="924"/>
      <c r="E111" s="924"/>
      <c r="F111" s="924"/>
      <c r="G111" s="924"/>
      <c r="H111" s="924"/>
      <c r="I111" s="924"/>
      <c r="J111" s="924"/>
      <c r="K111" s="924"/>
      <c r="L111" s="924"/>
      <c r="M111" s="924"/>
      <c r="N111" s="924"/>
      <c r="O111" s="924"/>
      <c r="P111" s="924"/>
      <c r="Q111" s="924"/>
      <c r="R111" s="924"/>
      <c r="S111" s="924"/>
      <c r="T111" s="924"/>
      <c r="U111" s="924"/>
      <c r="V111" s="924"/>
      <c r="W111" s="924"/>
      <c r="X111" s="924"/>
      <c r="Y111" s="924"/>
      <c r="Z111" s="925"/>
      <c r="AA111" s="926" t="s">
        <v>122</v>
      </c>
      <c r="AB111" s="927"/>
      <c r="AC111" s="927"/>
      <c r="AD111" s="927"/>
      <c r="AE111" s="928"/>
      <c r="AF111" s="929" t="s">
        <v>122</v>
      </c>
      <c r="AG111" s="927"/>
      <c r="AH111" s="927"/>
      <c r="AI111" s="927"/>
      <c r="AJ111" s="928"/>
      <c r="AK111" s="929" t="s">
        <v>122</v>
      </c>
      <c r="AL111" s="927"/>
      <c r="AM111" s="927"/>
      <c r="AN111" s="927"/>
      <c r="AO111" s="928"/>
      <c r="AP111" s="930" t="s">
        <v>122</v>
      </c>
      <c r="AQ111" s="931"/>
      <c r="AR111" s="931"/>
      <c r="AS111" s="931"/>
      <c r="AT111" s="932"/>
      <c r="AU111" s="897"/>
      <c r="AV111" s="898"/>
      <c r="AW111" s="898"/>
      <c r="AX111" s="898"/>
      <c r="AY111" s="898"/>
      <c r="AZ111" s="911" t="s">
        <v>424</v>
      </c>
      <c r="BA111" s="912"/>
      <c r="BB111" s="912"/>
      <c r="BC111" s="912"/>
      <c r="BD111" s="912"/>
      <c r="BE111" s="912"/>
      <c r="BF111" s="912"/>
      <c r="BG111" s="912"/>
      <c r="BH111" s="912"/>
      <c r="BI111" s="912"/>
      <c r="BJ111" s="912"/>
      <c r="BK111" s="912"/>
      <c r="BL111" s="912"/>
      <c r="BM111" s="912"/>
      <c r="BN111" s="912"/>
      <c r="BO111" s="912"/>
      <c r="BP111" s="913"/>
      <c r="BQ111" s="914">
        <v>42242</v>
      </c>
      <c r="BR111" s="915"/>
      <c r="BS111" s="915"/>
      <c r="BT111" s="915"/>
      <c r="BU111" s="915"/>
      <c r="BV111" s="915">
        <v>21212</v>
      </c>
      <c r="BW111" s="915"/>
      <c r="BX111" s="915"/>
      <c r="BY111" s="915"/>
      <c r="BZ111" s="915"/>
      <c r="CA111" s="915">
        <v>8173</v>
      </c>
      <c r="CB111" s="915"/>
      <c r="CC111" s="915"/>
      <c r="CD111" s="915"/>
      <c r="CE111" s="915"/>
      <c r="CF111" s="909">
        <v>0.1</v>
      </c>
      <c r="CG111" s="910"/>
      <c r="CH111" s="910"/>
      <c r="CI111" s="910"/>
      <c r="CJ111" s="910"/>
      <c r="CK111" s="937"/>
      <c r="CL111" s="938"/>
      <c r="CM111" s="911" t="s">
        <v>425</v>
      </c>
      <c r="CN111" s="912"/>
      <c r="CO111" s="912"/>
      <c r="CP111" s="912"/>
      <c r="CQ111" s="912"/>
      <c r="CR111" s="912"/>
      <c r="CS111" s="912"/>
      <c r="CT111" s="912"/>
      <c r="CU111" s="912"/>
      <c r="CV111" s="912"/>
      <c r="CW111" s="912"/>
      <c r="CX111" s="912"/>
      <c r="CY111" s="912"/>
      <c r="CZ111" s="912"/>
      <c r="DA111" s="912"/>
      <c r="DB111" s="912"/>
      <c r="DC111" s="912"/>
      <c r="DD111" s="912"/>
      <c r="DE111" s="912"/>
      <c r="DF111" s="913"/>
      <c r="DG111" s="914" t="s">
        <v>122</v>
      </c>
      <c r="DH111" s="915"/>
      <c r="DI111" s="915"/>
      <c r="DJ111" s="915"/>
      <c r="DK111" s="915"/>
      <c r="DL111" s="915" t="s">
        <v>122</v>
      </c>
      <c r="DM111" s="915"/>
      <c r="DN111" s="915"/>
      <c r="DO111" s="915"/>
      <c r="DP111" s="915"/>
      <c r="DQ111" s="915" t="s">
        <v>122</v>
      </c>
      <c r="DR111" s="915"/>
      <c r="DS111" s="915"/>
      <c r="DT111" s="915"/>
      <c r="DU111" s="915"/>
      <c r="DV111" s="916" t="s">
        <v>122</v>
      </c>
      <c r="DW111" s="916"/>
      <c r="DX111" s="916"/>
      <c r="DY111" s="916"/>
      <c r="DZ111" s="917"/>
    </row>
    <row r="112" spans="1:131" s="212" customFormat="1" ht="26.25" customHeight="1" x14ac:dyDescent="0.15">
      <c r="A112" s="941" t="s">
        <v>426</v>
      </c>
      <c r="B112" s="942"/>
      <c r="C112" s="912" t="s">
        <v>427</v>
      </c>
      <c r="D112" s="912"/>
      <c r="E112" s="912"/>
      <c r="F112" s="912"/>
      <c r="G112" s="912"/>
      <c r="H112" s="912"/>
      <c r="I112" s="912"/>
      <c r="J112" s="912"/>
      <c r="K112" s="912"/>
      <c r="L112" s="912"/>
      <c r="M112" s="912"/>
      <c r="N112" s="912"/>
      <c r="O112" s="912"/>
      <c r="P112" s="912"/>
      <c r="Q112" s="912"/>
      <c r="R112" s="912"/>
      <c r="S112" s="912"/>
      <c r="T112" s="912"/>
      <c r="U112" s="912"/>
      <c r="V112" s="912"/>
      <c r="W112" s="912"/>
      <c r="X112" s="912"/>
      <c r="Y112" s="912"/>
      <c r="Z112" s="913"/>
      <c r="AA112" s="947" t="s">
        <v>122</v>
      </c>
      <c r="AB112" s="948"/>
      <c r="AC112" s="948"/>
      <c r="AD112" s="948"/>
      <c r="AE112" s="949"/>
      <c r="AF112" s="950" t="s">
        <v>122</v>
      </c>
      <c r="AG112" s="948"/>
      <c r="AH112" s="948"/>
      <c r="AI112" s="948"/>
      <c r="AJ112" s="949"/>
      <c r="AK112" s="950" t="s">
        <v>122</v>
      </c>
      <c r="AL112" s="948"/>
      <c r="AM112" s="948"/>
      <c r="AN112" s="948"/>
      <c r="AO112" s="949"/>
      <c r="AP112" s="951" t="s">
        <v>122</v>
      </c>
      <c r="AQ112" s="952"/>
      <c r="AR112" s="952"/>
      <c r="AS112" s="952"/>
      <c r="AT112" s="953"/>
      <c r="AU112" s="897"/>
      <c r="AV112" s="898"/>
      <c r="AW112" s="898"/>
      <c r="AX112" s="898"/>
      <c r="AY112" s="898"/>
      <c r="AZ112" s="911" t="s">
        <v>428</v>
      </c>
      <c r="BA112" s="912"/>
      <c r="BB112" s="912"/>
      <c r="BC112" s="912"/>
      <c r="BD112" s="912"/>
      <c r="BE112" s="912"/>
      <c r="BF112" s="912"/>
      <c r="BG112" s="912"/>
      <c r="BH112" s="912"/>
      <c r="BI112" s="912"/>
      <c r="BJ112" s="912"/>
      <c r="BK112" s="912"/>
      <c r="BL112" s="912"/>
      <c r="BM112" s="912"/>
      <c r="BN112" s="912"/>
      <c r="BO112" s="912"/>
      <c r="BP112" s="913"/>
      <c r="BQ112" s="914">
        <v>9721704</v>
      </c>
      <c r="BR112" s="915"/>
      <c r="BS112" s="915"/>
      <c r="BT112" s="915"/>
      <c r="BU112" s="915"/>
      <c r="BV112" s="915">
        <v>9044431</v>
      </c>
      <c r="BW112" s="915"/>
      <c r="BX112" s="915"/>
      <c r="BY112" s="915"/>
      <c r="BZ112" s="915"/>
      <c r="CA112" s="915">
        <v>9414076</v>
      </c>
      <c r="CB112" s="915"/>
      <c r="CC112" s="915"/>
      <c r="CD112" s="915"/>
      <c r="CE112" s="915"/>
      <c r="CF112" s="909">
        <v>99.6</v>
      </c>
      <c r="CG112" s="910"/>
      <c r="CH112" s="910"/>
      <c r="CI112" s="910"/>
      <c r="CJ112" s="910"/>
      <c r="CK112" s="937"/>
      <c r="CL112" s="938"/>
      <c r="CM112" s="911" t="s">
        <v>429</v>
      </c>
      <c r="CN112" s="912"/>
      <c r="CO112" s="912"/>
      <c r="CP112" s="912"/>
      <c r="CQ112" s="912"/>
      <c r="CR112" s="912"/>
      <c r="CS112" s="912"/>
      <c r="CT112" s="912"/>
      <c r="CU112" s="912"/>
      <c r="CV112" s="912"/>
      <c r="CW112" s="912"/>
      <c r="CX112" s="912"/>
      <c r="CY112" s="912"/>
      <c r="CZ112" s="912"/>
      <c r="DA112" s="912"/>
      <c r="DB112" s="912"/>
      <c r="DC112" s="912"/>
      <c r="DD112" s="912"/>
      <c r="DE112" s="912"/>
      <c r="DF112" s="913"/>
      <c r="DG112" s="914" t="s">
        <v>122</v>
      </c>
      <c r="DH112" s="915"/>
      <c r="DI112" s="915"/>
      <c r="DJ112" s="915"/>
      <c r="DK112" s="915"/>
      <c r="DL112" s="915" t="s">
        <v>122</v>
      </c>
      <c r="DM112" s="915"/>
      <c r="DN112" s="915"/>
      <c r="DO112" s="915"/>
      <c r="DP112" s="915"/>
      <c r="DQ112" s="915" t="s">
        <v>122</v>
      </c>
      <c r="DR112" s="915"/>
      <c r="DS112" s="915"/>
      <c r="DT112" s="915"/>
      <c r="DU112" s="915"/>
      <c r="DV112" s="916" t="s">
        <v>122</v>
      </c>
      <c r="DW112" s="916"/>
      <c r="DX112" s="916"/>
      <c r="DY112" s="916"/>
      <c r="DZ112" s="917"/>
    </row>
    <row r="113" spans="1:130" s="212" customFormat="1" ht="26.25" customHeight="1" x14ac:dyDescent="0.15">
      <c r="A113" s="943"/>
      <c r="B113" s="944"/>
      <c r="C113" s="912" t="s">
        <v>430</v>
      </c>
      <c r="D113" s="912"/>
      <c r="E113" s="912"/>
      <c r="F113" s="912"/>
      <c r="G113" s="912"/>
      <c r="H113" s="912"/>
      <c r="I113" s="912"/>
      <c r="J113" s="912"/>
      <c r="K113" s="912"/>
      <c r="L113" s="912"/>
      <c r="M113" s="912"/>
      <c r="N113" s="912"/>
      <c r="O113" s="912"/>
      <c r="P113" s="912"/>
      <c r="Q113" s="912"/>
      <c r="R113" s="912"/>
      <c r="S113" s="912"/>
      <c r="T113" s="912"/>
      <c r="U113" s="912"/>
      <c r="V113" s="912"/>
      <c r="W113" s="912"/>
      <c r="X113" s="912"/>
      <c r="Y113" s="912"/>
      <c r="Z113" s="913"/>
      <c r="AA113" s="926">
        <v>1126314</v>
      </c>
      <c r="AB113" s="927"/>
      <c r="AC113" s="927"/>
      <c r="AD113" s="927"/>
      <c r="AE113" s="928"/>
      <c r="AF113" s="929">
        <v>1101633</v>
      </c>
      <c r="AG113" s="927"/>
      <c r="AH113" s="927"/>
      <c r="AI113" s="927"/>
      <c r="AJ113" s="928"/>
      <c r="AK113" s="929">
        <v>1133395</v>
      </c>
      <c r="AL113" s="927"/>
      <c r="AM113" s="927"/>
      <c r="AN113" s="927"/>
      <c r="AO113" s="928"/>
      <c r="AP113" s="930">
        <v>12</v>
      </c>
      <c r="AQ113" s="931"/>
      <c r="AR113" s="931"/>
      <c r="AS113" s="931"/>
      <c r="AT113" s="932"/>
      <c r="AU113" s="897"/>
      <c r="AV113" s="898"/>
      <c r="AW113" s="898"/>
      <c r="AX113" s="898"/>
      <c r="AY113" s="898"/>
      <c r="AZ113" s="911" t="s">
        <v>431</v>
      </c>
      <c r="BA113" s="912"/>
      <c r="BB113" s="912"/>
      <c r="BC113" s="912"/>
      <c r="BD113" s="912"/>
      <c r="BE113" s="912"/>
      <c r="BF113" s="912"/>
      <c r="BG113" s="912"/>
      <c r="BH113" s="912"/>
      <c r="BI113" s="912"/>
      <c r="BJ113" s="912"/>
      <c r="BK113" s="912"/>
      <c r="BL113" s="912"/>
      <c r="BM113" s="912"/>
      <c r="BN113" s="912"/>
      <c r="BO113" s="912"/>
      <c r="BP113" s="913"/>
      <c r="BQ113" s="914">
        <v>331637</v>
      </c>
      <c r="BR113" s="915"/>
      <c r="BS113" s="915"/>
      <c r="BT113" s="915"/>
      <c r="BU113" s="915"/>
      <c r="BV113" s="915">
        <v>355198</v>
      </c>
      <c r="BW113" s="915"/>
      <c r="BX113" s="915"/>
      <c r="BY113" s="915"/>
      <c r="BZ113" s="915"/>
      <c r="CA113" s="915">
        <v>311485</v>
      </c>
      <c r="CB113" s="915"/>
      <c r="CC113" s="915"/>
      <c r="CD113" s="915"/>
      <c r="CE113" s="915"/>
      <c r="CF113" s="909">
        <v>3.3</v>
      </c>
      <c r="CG113" s="910"/>
      <c r="CH113" s="910"/>
      <c r="CI113" s="910"/>
      <c r="CJ113" s="910"/>
      <c r="CK113" s="937"/>
      <c r="CL113" s="938"/>
      <c r="CM113" s="911" t="s">
        <v>432</v>
      </c>
      <c r="CN113" s="912"/>
      <c r="CO113" s="912"/>
      <c r="CP113" s="912"/>
      <c r="CQ113" s="912"/>
      <c r="CR113" s="912"/>
      <c r="CS113" s="912"/>
      <c r="CT113" s="912"/>
      <c r="CU113" s="912"/>
      <c r="CV113" s="912"/>
      <c r="CW113" s="912"/>
      <c r="CX113" s="912"/>
      <c r="CY113" s="912"/>
      <c r="CZ113" s="912"/>
      <c r="DA113" s="912"/>
      <c r="DB113" s="912"/>
      <c r="DC113" s="912"/>
      <c r="DD113" s="912"/>
      <c r="DE113" s="912"/>
      <c r="DF113" s="913"/>
      <c r="DG113" s="947" t="s">
        <v>122</v>
      </c>
      <c r="DH113" s="948"/>
      <c r="DI113" s="948"/>
      <c r="DJ113" s="948"/>
      <c r="DK113" s="949"/>
      <c r="DL113" s="950" t="s">
        <v>122</v>
      </c>
      <c r="DM113" s="948"/>
      <c r="DN113" s="948"/>
      <c r="DO113" s="948"/>
      <c r="DP113" s="949"/>
      <c r="DQ113" s="950" t="s">
        <v>122</v>
      </c>
      <c r="DR113" s="948"/>
      <c r="DS113" s="948"/>
      <c r="DT113" s="948"/>
      <c r="DU113" s="949"/>
      <c r="DV113" s="951" t="s">
        <v>122</v>
      </c>
      <c r="DW113" s="952"/>
      <c r="DX113" s="952"/>
      <c r="DY113" s="952"/>
      <c r="DZ113" s="953"/>
    </row>
    <row r="114" spans="1:130" s="212" customFormat="1" ht="26.25" customHeight="1" x14ac:dyDescent="0.15">
      <c r="A114" s="943"/>
      <c r="B114" s="944"/>
      <c r="C114" s="912" t="s">
        <v>433</v>
      </c>
      <c r="D114" s="912"/>
      <c r="E114" s="912"/>
      <c r="F114" s="912"/>
      <c r="G114" s="912"/>
      <c r="H114" s="912"/>
      <c r="I114" s="912"/>
      <c r="J114" s="912"/>
      <c r="K114" s="912"/>
      <c r="L114" s="912"/>
      <c r="M114" s="912"/>
      <c r="N114" s="912"/>
      <c r="O114" s="912"/>
      <c r="P114" s="912"/>
      <c r="Q114" s="912"/>
      <c r="R114" s="912"/>
      <c r="S114" s="912"/>
      <c r="T114" s="912"/>
      <c r="U114" s="912"/>
      <c r="V114" s="912"/>
      <c r="W114" s="912"/>
      <c r="X114" s="912"/>
      <c r="Y114" s="912"/>
      <c r="Z114" s="913"/>
      <c r="AA114" s="947">
        <v>43680</v>
      </c>
      <c r="AB114" s="948"/>
      <c r="AC114" s="948"/>
      <c r="AD114" s="948"/>
      <c r="AE114" s="949"/>
      <c r="AF114" s="950">
        <v>43703</v>
      </c>
      <c r="AG114" s="948"/>
      <c r="AH114" s="948"/>
      <c r="AI114" s="948"/>
      <c r="AJ114" s="949"/>
      <c r="AK114" s="950">
        <v>43724</v>
      </c>
      <c r="AL114" s="948"/>
      <c r="AM114" s="948"/>
      <c r="AN114" s="948"/>
      <c r="AO114" s="949"/>
      <c r="AP114" s="951">
        <v>0.5</v>
      </c>
      <c r="AQ114" s="952"/>
      <c r="AR114" s="952"/>
      <c r="AS114" s="952"/>
      <c r="AT114" s="953"/>
      <c r="AU114" s="897"/>
      <c r="AV114" s="898"/>
      <c r="AW114" s="898"/>
      <c r="AX114" s="898"/>
      <c r="AY114" s="898"/>
      <c r="AZ114" s="911" t="s">
        <v>434</v>
      </c>
      <c r="BA114" s="912"/>
      <c r="BB114" s="912"/>
      <c r="BC114" s="912"/>
      <c r="BD114" s="912"/>
      <c r="BE114" s="912"/>
      <c r="BF114" s="912"/>
      <c r="BG114" s="912"/>
      <c r="BH114" s="912"/>
      <c r="BI114" s="912"/>
      <c r="BJ114" s="912"/>
      <c r="BK114" s="912"/>
      <c r="BL114" s="912"/>
      <c r="BM114" s="912"/>
      <c r="BN114" s="912"/>
      <c r="BO114" s="912"/>
      <c r="BP114" s="913"/>
      <c r="BQ114" s="914">
        <v>2327687</v>
      </c>
      <c r="BR114" s="915"/>
      <c r="BS114" s="915"/>
      <c r="BT114" s="915"/>
      <c r="BU114" s="915"/>
      <c r="BV114" s="915">
        <v>2421892</v>
      </c>
      <c r="BW114" s="915"/>
      <c r="BX114" s="915"/>
      <c r="BY114" s="915"/>
      <c r="BZ114" s="915"/>
      <c r="CA114" s="915">
        <v>2534293</v>
      </c>
      <c r="CB114" s="915"/>
      <c r="CC114" s="915"/>
      <c r="CD114" s="915"/>
      <c r="CE114" s="915"/>
      <c r="CF114" s="909">
        <v>26.8</v>
      </c>
      <c r="CG114" s="910"/>
      <c r="CH114" s="910"/>
      <c r="CI114" s="910"/>
      <c r="CJ114" s="910"/>
      <c r="CK114" s="937"/>
      <c r="CL114" s="938"/>
      <c r="CM114" s="911" t="s">
        <v>435</v>
      </c>
      <c r="CN114" s="912"/>
      <c r="CO114" s="912"/>
      <c r="CP114" s="912"/>
      <c r="CQ114" s="912"/>
      <c r="CR114" s="912"/>
      <c r="CS114" s="912"/>
      <c r="CT114" s="912"/>
      <c r="CU114" s="912"/>
      <c r="CV114" s="912"/>
      <c r="CW114" s="912"/>
      <c r="CX114" s="912"/>
      <c r="CY114" s="912"/>
      <c r="CZ114" s="912"/>
      <c r="DA114" s="912"/>
      <c r="DB114" s="912"/>
      <c r="DC114" s="912"/>
      <c r="DD114" s="912"/>
      <c r="DE114" s="912"/>
      <c r="DF114" s="913"/>
      <c r="DG114" s="947" t="s">
        <v>122</v>
      </c>
      <c r="DH114" s="948"/>
      <c r="DI114" s="948"/>
      <c r="DJ114" s="948"/>
      <c r="DK114" s="949"/>
      <c r="DL114" s="950" t="s">
        <v>122</v>
      </c>
      <c r="DM114" s="948"/>
      <c r="DN114" s="948"/>
      <c r="DO114" s="948"/>
      <c r="DP114" s="949"/>
      <c r="DQ114" s="950" t="s">
        <v>122</v>
      </c>
      <c r="DR114" s="948"/>
      <c r="DS114" s="948"/>
      <c r="DT114" s="948"/>
      <c r="DU114" s="949"/>
      <c r="DV114" s="951" t="s">
        <v>122</v>
      </c>
      <c r="DW114" s="952"/>
      <c r="DX114" s="952"/>
      <c r="DY114" s="952"/>
      <c r="DZ114" s="953"/>
    </row>
    <row r="115" spans="1:130" s="212" customFormat="1" ht="26.25" customHeight="1" x14ac:dyDescent="0.15">
      <c r="A115" s="943"/>
      <c r="B115" s="944"/>
      <c r="C115" s="912" t="s">
        <v>436</v>
      </c>
      <c r="D115" s="912"/>
      <c r="E115" s="912"/>
      <c r="F115" s="912"/>
      <c r="G115" s="912"/>
      <c r="H115" s="912"/>
      <c r="I115" s="912"/>
      <c r="J115" s="912"/>
      <c r="K115" s="912"/>
      <c r="L115" s="912"/>
      <c r="M115" s="912"/>
      <c r="N115" s="912"/>
      <c r="O115" s="912"/>
      <c r="P115" s="912"/>
      <c r="Q115" s="912"/>
      <c r="R115" s="912"/>
      <c r="S115" s="912"/>
      <c r="T115" s="912"/>
      <c r="U115" s="912"/>
      <c r="V115" s="912"/>
      <c r="W115" s="912"/>
      <c r="X115" s="912"/>
      <c r="Y115" s="912"/>
      <c r="Z115" s="913"/>
      <c r="AA115" s="926">
        <v>33992</v>
      </c>
      <c r="AB115" s="927"/>
      <c r="AC115" s="927"/>
      <c r="AD115" s="927"/>
      <c r="AE115" s="928"/>
      <c r="AF115" s="929">
        <v>23922</v>
      </c>
      <c r="AG115" s="927"/>
      <c r="AH115" s="927"/>
      <c r="AI115" s="927"/>
      <c r="AJ115" s="928"/>
      <c r="AK115" s="929">
        <v>14709</v>
      </c>
      <c r="AL115" s="927"/>
      <c r="AM115" s="927"/>
      <c r="AN115" s="927"/>
      <c r="AO115" s="928"/>
      <c r="AP115" s="930">
        <v>0.2</v>
      </c>
      <c r="AQ115" s="931"/>
      <c r="AR115" s="931"/>
      <c r="AS115" s="931"/>
      <c r="AT115" s="932"/>
      <c r="AU115" s="897"/>
      <c r="AV115" s="898"/>
      <c r="AW115" s="898"/>
      <c r="AX115" s="898"/>
      <c r="AY115" s="898"/>
      <c r="AZ115" s="911" t="s">
        <v>437</v>
      </c>
      <c r="BA115" s="912"/>
      <c r="BB115" s="912"/>
      <c r="BC115" s="912"/>
      <c r="BD115" s="912"/>
      <c r="BE115" s="912"/>
      <c r="BF115" s="912"/>
      <c r="BG115" s="912"/>
      <c r="BH115" s="912"/>
      <c r="BI115" s="912"/>
      <c r="BJ115" s="912"/>
      <c r="BK115" s="912"/>
      <c r="BL115" s="912"/>
      <c r="BM115" s="912"/>
      <c r="BN115" s="912"/>
      <c r="BO115" s="912"/>
      <c r="BP115" s="913"/>
      <c r="BQ115" s="914">
        <v>9627</v>
      </c>
      <c r="BR115" s="915"/>
      <c r="BS115" s="915"/>
      <c r="BT115" s="915"/>
      <c r="BU115" s="915"/>
      <c r="BV115" s="915" t="s">
        <v>122</v>
      </c>
      <c r="BW115" s="915"/>
      <c r="BX115" s="915"/>
      <c r="BY115" s="915"/>
      <c r="BZ115" s="915"/>
      <c r="CA115" s="915" t="s">
        <v>122</v>
      </c>
      <c r="CB115" s="915"/>
      <c r="CC115" s="915"/>
      <c r="CD115" s="915"/>
      <c r="CE115" s="915"/>
      <c r="CF115" s="909" t="s">
        <v>122</v>
      </c>
      <c r="CG115" s="910"/>
      <c r="CH115" s="910"/>
      <c r="CI115" s="910"/>
      <c r="CJ115" s="910"/>
      <c r="CK115" s="937"/>
      <c r="CL115" s="938"/>
      <c r="CM115" s="911" t="s">
        <v>438</v>
      </c>
      <c r="CN115" s="912"/>
      <c r="CO115" s="912"/>
      <c r="CP115" s="912"/>
      <c r="CQ115" s="912"/>
      <c r="CR115" s="912"/>
      <c r="CS115" s="912"/>
      <c r="CT115" s="912"/>
      <c r="CU115" s="912"/>
      <c r="CV115" s="912"/>
      <c r="CW115" s="912"/>
      <c r="CX115" s="912"/>
      <c r="CY115" s="912"/>
      <c r="CZ115" s="912"/>
      <c r="DA115" s="912"/>
      <c r="DB115" s="912"/>
      <c r="DC115" s="912"/>
      <c r="DD115" s="912"/>
      <c r="DE115" s="912"/>
      <c r="DF115" s="913"/>
      <c r="DG115" s="947" t="s">
        <v>122</v>
      </c>
      <c r="DH115" s="948"/>
      <c r="DI115" s="948"/>
      <c r="DJ115" s="948"/>
      <c r="DK115" s="949"/>
      <c r="DL115" s="950" t="s">
        <v>122</v>
      </c>
      <c r="DM115" s="948"/>
      <c r="DN115" s="948"/>
      <c r="DO115" s="948"/>
      <c r="DP115" s="949"/>
      <c r="DQ115" s="950" t="s">
        <v>122</v>
      </c>
      <c r="DR115" s="948"/>
      <c r="DS115" s="948"/>
      <c r="DT115" s="948"/>
      <c r="DU115" s="949"/>
      <c r="DV115" s="951" t="s">
        <v>122</v>
      </c>
      <c r="DW115" s="952"/>
      <c r="DX115" s="952"/>
      <c r="DY115" s="952"/>
      <c r="DZ115" s="953"/>
    </row>
    <row r="116" spans="1:130" s="212" customFormat="1" ht="26.25" customHeight="1" x14ac:dyDescent="0.15">
      <c r="A116" s="945"/>
      <c r="B116" s="946"/>
      <c r="C116" s="954" t="s">
        <v>439</v>
      </c>
      <c r="D116" s="954"/>
      <c r="E116" s="954"/>
      <c r="F116" s="954"/>
      <c r="G116" s="954"/>
      <c r="H116" s="954"/>
      <c r="I116" s="954"/>
      <c r="J116" s="954"/>
      <c r="K116" s="954"/>
      <c r="L116" s="954"/>
      <c r="M116" s="954"/>
      <c r="N116" s="954"/>
      <c r="O116" s="954"/>
      <c r="P116" s="954"/>
      <c r="Q116" s="954"/>
      <c r="R116" s="954"/>
      <c r="S116" s="954"/>
      <c r="T116" s="954"/>
      <c r="U116" s="954"/>
      <c r="V116" s="954"/>
      <c r="W116" s="954"/>
      <c r="X116" s="954"/>
      <c r="Y116" s="954"/>
      <c r="Z116" s="955"/>
      <c r="AA116" s="947">
        <v>61</v>
      </c>
      <c r="AB116" s="948"/>
      <c r="AC116" s="948"/>
      <c r="AD116" s="948"/>
      <c r="AE116" s="949"/>
      <c r="AF116" s="950">
        <v>40</v>
      </c>
      <c r="AG116" s="948"/>
      <c r="AH116" s="948"/>
      <c r="AI116" s="948"/>
      <c r="AJ116" s="949"/>
      <c r="AK116" s="950">
        <v>145</v>
      </c>
      <c r="AL116" s="948"/>
      <c r="AM116" s="948"/>
      <c r="AN116" s="948"/>
      <c r="AO116" s="949"/>
      <c r="AP116" s="951">
        <v>0</v>
      </c>
      <c r="AQ116" s="952"/>
      <c r="AR116" s="952"/>
      <c r="AS116" s="952"/>
      <c r="AT116" s="953"/>
      <c r="AU116" s="897"/>
      <c r="AV116" s="898"/>
      <c r="AW116" s="898"/>
      <c r="AX116" s="898"/>
      <c r="AY116" s="898"/>
      <c r="AZ116" s="956" t="s">
        <v>440</v>
      </c>
      <c r="BA116" s="957"/>
      <c r="BB116" s="957"/>
      <c r="BC116" s="957"/>
      <c r="BD116" s="957"/>
      <c r="BE116" s="957"/>
      <c r="BF116" s="957"/>
      <c r="BG116" s="957"/>
      <c r="BH116" s="957"/>
      <c r="BI116" s="957"/>
      <c r="BJ116" s="957"/>
      <c r="BK116" s="957"/>
      <c r="BL116" s="957"/>
      <c r="BM116" s="957"/>
      <c r="BN116" s="957"/>
      <c r="BO116" s="957"/>
      <c r="BP116" s="958"/>
      <c r="BQ116" s="914" t="s">
        <v>122</v>
      </c>
      <c r="BR116" s="915"/>
      <c r="BS116" s="915"/>
      <c r="BT116" s="915"/>
      <c r="BU116" s="915"/>
      <c r="BV116" s="915" t="s">
        <v>122</v>
      </c>
      <c r="BW116" s="915"/>
      <c r="BX116" s="915"/>
      <c r="BY116" s="915"/>
      <c r="BZ116" s="915"/>
      <c r="CA116" s="915" t="s">
        <v>122</v>
      </c>
      <c r="CB116" s="915"/>
      <c r="CC116" s="915"/>
      <c r="CD116" s="915"/>
      <c r="CE116" s="915"/>
      <c r="CF116" s="909" t="s">
        <v>122</v>
      </c>
      <c r="CG116" s="910"/>
      <c r="CH116" s="910"/>
      <c r="CI116" s="910"/>
      <c r="CJ116" s="910"/>
      <c r="CK116" s="937"/>
      <c r="CL116" s="938"/>
      <c r="CM116" s="911" t="s">
        <v>441</v>
      </c>
      <c r="CN116" s="912"/>
      <c r="CO116" s="912"/>
      <c r="CP116" s="912"/>
      <c r="CQ116" s="912"/>
      <c r="CR116" s="912"/>
      <c r="CS116" s="912"/>
      <c r="CT116" s="912"/>
      <c r="CU116" s="912"/>
      <c r="CV116" s="912"/>
      <c r="CW116" s="912"/>
      <c r="CX116" s="912"/>
      <c r="CY116" s="912"/>
      <c r="CZ116" s="912"/>
      <c r="DA116" s="912"/>
      <c r="DB116" s="912"/>
      <c r="DC116" s="912"/>
      <c r="DD116" s="912"/>
      <c r="DE116" s="912"/>
      <c r="DF116" s="913"/>
      <c r="DG116" s="947" t="s">
        <v>122</v>
      </c>
      <c r="DH116" s="948"/>
      <c r="DI116" s="948"/>
      <c r="DJ116" s="948"/>
      <c r="DK116" s="949"/>
      <c r="DL116" s="950" t="s">
        <v>122</v>
      </c>
      <c r="DM116" s="948"/>
      <c r="DN116" s="948"/>
      <c r="DO116" s="948"/>
      <c r="DP116" s="949"/>
      <c r="DQ116" s="950" t="s">
        <v>122</v>
      </c>
      <c r="DR116" s="948"/>
      <c r="DS116" s="948"/>
      <c r="DT116" s="948"/>
      <c r="DU116" s="949"/>
      <c r="DV116" s="951" t="s">
        <v>122</v>
      </c>
      <c r="DW116" s="952"/>
      <c r="DX116" s="952"/>
      <c r="DY116" s="952"/>
      <c r="DZ116" s="953"/>
    </row>
    <row r="117" spans="1:130" s="212" customFormat="1" ht="26.25" customHeight="1" x14ac:dyDescent="0.15">
      <c r="A117" s="901" t="s">
        <v>177</v>
      </c>
      <c r="B117" s="882"/>
      <c r="C117" s="882"/>
      <c r="D117" s="882"/>
      <c r="E117" s="882"/>
      <c r="F117" s="882"/>
      <c r="G117" s="882"/>
      <c r="H117" s="882"/>
      <c r="I117" s="882"/>
      <c r="J117" s="882"/>
      <c r="K117" s="882"/>
      <c r="L117" s="882"/>
      <c r="M117" s="882"/>
      <c r="N117" s="882"/>
      <c r="O117" s="882"/>
      <c r="P117" s="882"/>
      <c r="Q117" s="882"/>
      <c r="R117" s="882"/>
      <c r="S117" s="882"/>
      <c r="T117" s="882"/>
      <c r="U117" s="882"/>
      <c r="V117" s="882"/>
      <c r="W117" s="882"/>
      <c r="X117" s="882"/>
      <c r="Y117" s="966" t="s">
        <v>442</v>
      </c>
      <c r="Z117" s="883"/>
      <c r="AA117" s="967">
        <v>3694074</v>
      </c>
      <c r="AB117" s="968"/>
      <c r="AC117" s="968"/>
      <c r="AD117" s="968"/>
      <c r="AE117" s="969"/>
      <c r="AF117" s="970">
        <v>3765427</v>
      </c>
      <c r="AG117" s="968"/>
      <c r="AH117" s="968"/>
      <c r="AI117" s="968"/>
      <c r="AJ117" s="969"/>
      <c r="AK117" s="970">
        <v>3775284</v>
      </c>
      <c r="AL117" s="968"/>
      <c r="AM117" s="968"/>
      <c r="AN117" s="968"/>
      <c r="AO117" s="969"/>
      <c r="AP117" s="971"/>
      <c r="AQ117" s="972"/>
      <c r="AR117" s="972"/>
      <c r="AS117" s="972"/>
      <c r="AT117" s="973"/>
      <c r="AU117" s="897"/>
      <c r="AV117" s="898"/>
      <c r="AW117" s="898"/>
      <c r="AX117" s="898"/>
      <c r="AY117" s="898"/>
      <c r="AZ117" s="963" t="s">
        <v>443</v>
      </c>
      <c r="BA117" s="964"/>
      <c r="BB117" s="964"/>
      <c r="BC117" s="964"/>
      <c r="BD117" s="964"/>
      <c r="BE117" s="964"/>
      <c r="BF117" s="964"/>
      <c r="BG117" s="964"/>
      <c r="BH117" s="964"/>
      <c r="BI117" s="964"/>
      <c r="BJ117" s="964"/>
      <c r="BK117" s="964"/>
      <c r="BL117" s="964"/>
      <c r="BM117" s="964"/>
      <c r="BN117" s="964"/>
      <c r="BO117" s="964"/>
      <c r="BP117" s="965"/>
      <c r="BQ117" s="914" t="s">
        <v>122</v>
      </c>
      <c r="BR117" s="915"/>
      <c r="BS117" s="915"/>
      <c r="BT117" s="915"/>
      <c r="BU117" s="915"/>
      <c r="BV117" s="915" t="s">
        <v>122</v>
      </c>
      <c r="BW117" s="915"/>
      <c r="BX117" s="915"/>
      <c r="BY117" s="915"/>
      <c r="BZ117" s="915"/>
      <c r="CA117" s="915" t="s">
        <v>122</v>
      </c>
      <c r="CB117" s="915"/>
      <c r="CC117" s="915"/>
      <c r="CD117" s="915"/>
      <c r="CE117" s="915"/>
      <c r="CF117" s="909" t="s">
        <v>122</v>
      </c>
      <c r="CG117" s="910"/>
      <c r="CH117" s="910"/>
      <c r="CI117" s="910"/>
      <c r="CJ117" s="910"/>
      <c r="CK117" s="937"/>
      <c r="CL117" s="938"/>
      <c r="CM117" s="911" t="s">
        <v>444</v>
      </c>
      <c r="CN117" s="912"/>
      <c r="CO117" s="912"/>
      <c r="CP117" s="912"/>
      <c r="CQ117" s="912"/>
      <c r="CR117" s="912"/>
      <c r="CS117" s="912"/>
      <c r="CT117" s="912"/>
      <c r="CU117" s="912"/>
      <c r="CV117" s="912"/>
      <c r="CW117" s="912"/>
      <c r="CX117" s="912"/>
      <c r="CY117" s="912"/>
      <c r="CZ117" s="912"/>
      <c r="DA117" s="912"/>
      <c r="DB117" s="912"/>
      <c r="DC117" s="912"/>
      <c r="DD117" s="912"/>
      <c r="DE117" s="912"/>
      <c r="DF117" s="913"/>
      <c r="DG117" s="947" t="s">
        <v>122</v>
      </c>
      <c r="DH117" s="948"/>
      <c r="DI117" s="948"/>
      <c r="DJ117" s="948"/>
      <c r="DK117" s="949"/>
      <c r="DL117" s="950" t="s">
        <v>122</v>
      </c>
      <c r="DM117" s="948"/>
      <c r="DN117" s="948"/>
      <c r="DO117" s="948"/>
      <c r="DP117" s="949"/>
      <c r="DQ117" s="950" t="s">
        <v>122</v>
      </c>
      <c r="DR117" s="948"/>
      <c r="DS117" s="948"/>
      <c r="DT117" s="948"/>
      <c r="DU117" s="949"/>
      <c r="DV117" s="951" t="s">
        <v>122</v>
      </c>
      <c r="DW117" s="952"/>
      <c r="DX117" s="952"/>
      <c r="DY117" s="952"/>
      <c r="DZ117" s="953"/>
    </row>
    <row r="118" spans="1:130" s="212" customFormat="1" ht="26.25" customHeight="1" x14ac:dyDescent="0.15">
      <c r="A118" s="901" t="s">
        <v>418</v>
      </c>
      <c r="B118" s="882"/>
      <c r="C118" s="882"/>
      <c r="D118" s="882"/>
      <c r="E118" s="882"/>
      <c r="F118" s="882"/>
      <c r="G118" s="882"/>
      <c r="H118" s="882"/>
      <c r="I118" s="882"/>
      <c r="J118" s="882"/>
      <c r="K118" s="882"/>
      <c r="L118" s="882"/>
      <c r="M118" s="882"/>
      <c r="N118" s="882"/>
      <c r="O118" s="882"/>
      <c r="P118" s="882"/>
      <c r="Q118" s="882"/>
      <c r="R118" s="882"/>
      <c r="S118" s="882"/>
      <c r="T118" s="882"/>
      <c r="U118" s="882"/>
      <c r="V118" s="882"/>
      <c r="W118" s="882"/>
      <c r="X118" s="882"/>
      <c r="Y118" s="882"/>
      <c r="Z118" s="883"/>
      <c r="AA118" s="881" t="s">
        <v>415</v>
      </c>
      <c r="AB118" s="882"/>
      <c r="AC118" s="882"/>
      <c r="AD118" s="882"/>
      <c r="AE118" s="883"/>
      <c r="AF118" s="881" t="s">
        <v>416</v>
      </c>
      <c r="AG118" s="882"/>
      <c r="AH118" s="882"/>
      <c r="AI118" s="882"/>
      <c r="AJ118" s="883"/>
      <c r="AK118" s="881" t="s">
        <v>294</v>
      </c>
      <c r="AL118" s="882"/>
      <c r="AM118" s="882"/>
      <c r="AN118" s="882"/>
      <c r="AO118" s="883"/>
      <c r="AP118" s="959" t="s">
        <v>417</v>
      </c>
      <c r="AQ118" s="960"/>
      <c r="AR118" s="960"/>
      <c r="AS118" s="960"/>
      <c r="AT118" s="961"/>
      <c r="AU118" s="897"/>
      <c r="AV118" s="898"/>
      <c r="AW118" s="898"/>
      <c r="AX118" s="898"/>
      <c r="AY118" s="898"/>
      <c r="AZ118" s="962" t="s">
        <v>445</v>
      </c>
      <c r="BA118" s="954"/>
      <c r="BB118" s="954"/>
      <c r="BC118" s="954"/>
      <c r="BD118" s="954"/>
      <c r="BE118" s="954"/>
      <c r="BF118" s="954"/>
      <c r="BG118" s="954"/>
      <c r="BH118" s="954"/>
      <c r="BI118" s="954"/>
      <c r="BJ118" s="954"/>
      <c r="BK118" s="954"/>
      <c r="BL118" s="954"/>
      <c r="BM118" s="954"/>
      <c r="BN118" s="954"/>
      <c r="BO118" s="954"/>
      <c r="BP118" s="955"/>
      <c r="BQ118" s="988" t="s">
        <v>122</v>
      </c>
      <c r="BR118" s="989"/>
      <c r="BS118" s="989"/>
      <c r="BT118" s="989"/>
      <c r="BU118" s="989"/>
      <c r="BV118" s="989" t="s">
        <v>122</v>
      </c>
      <c r="BW118" s="989"/>
      <c r="BX118" s="989"/>
      <c r="BY118" s="989"/>
      <c r="BZ118" s="989"/>
      <c r="CA118" s="989" t="s">
        <v>122</v>
      </c>
      <c r="CB118" s="989"/>
      <c r="CC118" s="989"/>
      <c r="CD118" s="989"/>
      <c r="CE118" s="989"/>
      <c r="CF118" s="909" t="s">
        <v>122</v>
      </c>
      <c r="CG118" s="910"/>
      <c r="CH118" s="910"/>
      <c r="CI118" s="910"/>
      <c r="CJ118" s="910"/>
      <c r="CK118" s="937"/>
      <c r="CL118" s="938"/>
      <c r="CM118" s="911" t="s">
        <v>446</v>
      </c>
      <c r="CN118" s="912"/>
      <c r="CO118" s="912"/>
      <c r="CP118" s="912"/>
      <c r="CQ118" s="912"/>
      <c r="CR118" s="912"/>
      <c r="CS118" s="912"/>
      <c r="CT118" s="912"/>
      <c r="CU118" s="912"/>
      <c r="CV118" s="912"/>
      <c r="CW118" s="912"/>
      <c r="CX118" s="912"/>
      <c r="CY118" s="912"/>
      <c r="CZ118" s="912"/>
      <c r="DA118" s="912"/>
      <c r="DB118" s="912"/>
      <c r="DC118" s="912"/>
      <c r="DD118" s="912"/>
      <c r="DE118" s="912"/>
      <c r="DF118" s="913"/>
      <c r="DG118" s="947" t="s">
        <v>122</v>
      </c>
      <c r="DH118" s="948"/>
      <c r="DI118" s="948"/>
      <c r="DJ118" s="948"/>
      <c r="DK118" s="949"/>
      <c r="DL118" s="950" t="s">
        <v>122</v>
      </c>
      <c r="DM118" s="948"/>
      <c r="DN118" s="948"/>
      <c r="DO118" s="948"/>
      <c r="DP118" s="949"/>
      <c r="DQ118" s="950" t="s">
        <v>122</v>
      </c>
      <c r="DR118" s="948"/>
      <c r="DS118" s="948"/>
      <c r="DT118" s="948"/>
      <c r="DU118" s="949"/>
      <c r="DV118" s="951" t="s">
        <v>122</v>
      </c>
      <c r="DW118" s="952"/>
      <c r="DX118" s="952"/>
      <c r="DY118" s="952"/>
      <c r="DZ118" s="953"/>
    </row>
    <row r="119" spans="1:130" s="212" customFormat="1" ht="26.25" customHeight="1" x14ac:dyDescent="0.15">
      <c r="A119" s="1045" t="s">
        <v>421</v>
      </c>
      <c r="B119" s="936"/>
      <c r="C119" s="918" t="s">
        <v>422</v>
      </c>
      <c r="D119" s="886"/>
      <c r="E119" s="886"/>
      <c r="F119" s="886"/>
      <c r="G119" s="886"/>
      <c r="H119" s="886"/>
      <c r="I119" s="886"/>
      <c r="J119" s="886"/>
      <c r="K119" s="886"/>
      <c r="L119" s="886"/>
      <c r="M119" s="886"/>
      <c r="N119" s="886"/>
      <c r="O119" s="886"/>
      <c r="P119" s="886"/>
      <c r="Q119" s="886"/>
      <c r="R119" s="886"/>
      <c r="S119" s="886"/>
      <c r="T119" s="886"/>
      <c r="U119" s="886"/>
      <c r="V119" s="886"/>
      <c r="W119" s="886"/>
      <c r="X119" s="886"/>
      <c r="Y119" s="886"/>
      <c r="Z119" s="887"/>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899"/>
      <c r="AV119" s="900"/>
      <c r="AW119" s="900"/>
      <c r="AX119" s="900"/>
      <c r="AY119" s="900"/>
      <c r="AZ119" s="235" t="s">
        <v>177</v>
      </c>
      <c r="BA119" s="235"/>
      <c r="BB119" s="235"/>
      <c r="BC119" s="235"/>
      <c r="BD119" s="235"/>
      <c r="BE119" s="235"/>
      <c r="BF119" s="235"/>
      <c r="BG119" s="235"/>
      <c r="BH119" s="235"/>
      <c r="BI119" s="235"/>
      <c r="BJ119" s="235"/>
      <c r="BK119" s="235"/>
      <c r="BL119" s="235"/>
      <c r="BM119" s="235"/>
      <c r="BN119" s="235"/>
      <c r="BO119" s="966" t="s">
        <v>447</v>
      </c>
      <c r="BP119" s="994"/>
      <c r="BQ119" s="988">
        <v>36660756</v>
      </c>
      <c r="BR119" s="989"/>
      <c r="BS119" s="989"/>
      <c r="BT119" s="989"/>
      <c r="BU119" s="989"/>
      <c r="BV119" s="989">
        <v>34770975</v>
      </c>
      <c r="BW119" s="989"/>
      <c r="BX119" s="989"/>
      <c r="BY119" s="989"/>
      <c r="BZ119" s="989"/>
      <c r="CA119" s="989">
        <v>34360309</v>
      </c>
      <c r="CB119" s="989"/>
      <c r="CC119" s="989"/>
      <c r="CD119" s="989"/>
      <c r="CE119" s="989"/>
      <c r="CF119" s="990"/>
      <c r="CG119" s="991"/>
      <c r="CH119" s="991"/>
      <c r="CI119" s="991"/>
      <c r="CJ119" s="992"/>
      <c r="CK119" s="939"/>
      <c r="CL119" s="940"/>
      <c r="CM119" s="962" t="s">
        <v>448</v>
      </c>
      <c r="CN119" s="954"/>
      <c r="CO119" s="954"/>
      <c r="CP119" s="954"/>
      <c r="CQ119" s="954"/>
      <c r="CR119" s="954"/>
      <c r="CS119" s="954"/>
      <c r="CT119" s="954"/>
      <c r="CU119" s="954"/>
      <c r="CV119" s="954"/>
      <c r="CW119" s="954"/>
      <c r="CX119" s="954"/>
      <c r="CY119" s="954"/>
      <c r="CZ119" s="954"/>
      <c r="DA119" s="954"/>
      <c r="DB119" s="954"/>
      <c r="DC119" s="954"/>
      <c r="DD119" s="954"/>
      <c r="DE119" s="954"/>
      <c r="DF119" s="955"/>
      <c r="DG119" s="993">
        <v>42242</v>
      </c>
      <c r="DH119" s="975"/>
      <c r="DI119" s="975"/>
      <c r="DJ119" s="975"/>
      <c r="DK119" s="976"/>
      <c r="DL119" s="974">
        <v>21212</v>
      </c>
      <c r="DM119" s="975"/>
      <c r="DN119" s="975"/>
      <c r="DO119" s="975"/>
      <c r="DP119" s="976"/>
      <c r="DQ119" s="974">
        <v>8173</v>
      </c>
      <c r="DR119" s="975"/>
      <c r="DS119" s="975"/>
      <c r="DT119" s="975"/>
      <c r="DU119" s="976"/>
      <c r="DV119" s="977">
        <v>0.1</v>
      </c>
      <c r="DW119" s="978"/>
      <c r="DX119" s="978"/>
      <c r="DY119" s="978"/>
      <c r="DZ119" s="979"/>
    </row>
    <row r="120" spans="1:130" s="212" customFormat="1" ht="26.25" customHeight="1" x14ac:dyDescent="0.15">
      <c r="A120" s="1046"/>
      <c r="B120" s="938"/>
      <c r="C120" s="911" t="s">
        <v>425</v>
      </c>
      <c r="D120" s="912"/>
      <c r="E120" s="912"/>
      <c r="F120" s="912"/>
      <c r="G120" s="912"/>
      <c r="H120" s="912"/>
      <c r="I120" s="912"/>
      <c r="J120" s="912"/>
      <c r="K120" s="912"/>
      <c r="L120" s="912"/>
      <c r="M120" s="912"/>
      <c r="N120" s="912"/>
      <c r="O120" s="912"/>
      <c r="P120" s="912"/>
      <c r="Q120" s="912"/>
      <c r="R120" s="912"/>
      <c r="S120" s="912"/>
      <c r="T120" s="912"/>
      <c r="U120" s="912"/>
      <c r="V120" s="912"/>
      <c r="W120" s="912"/>
      <c r="X120" s="912"/>
      <c r="Y120" s="912"/>
      <c r="Z120" s="913"/>
      <c r="AA120" s="947" t="s">
        <v>122</v>
      </c>
      <c r="AB120" s="948"/>
      <c r="AC120" s="948"/>
      <c r="AD120" s="948"/>
      <c r="AE120" s="949"/>
      <c r="AF120" s="950" t="s">
        <v>122</v>
      </c>
      <c r="AG120" s="948"/>
      <c r="AH120" s="948"/>
      <c r="AI120" s="948"/>
      <c r="AJ120" s="949"/>
      <c r="AK120" s="950" t="s">
        <v>122</v>
      </c>
      <c r="AL120" s="948"/>
      <c r="AM120" s="948"/>
      <c r="AN120" s="948"/>
      <c r="AO120" s="949"/>
      <c r="AP120" s="951" t="s">
        <v>122</v>
      </c>
      <c r="AQ120" s="952"/>
      <c r="AR120" s="952"/>
      <c r="AS120" s="952"/>
      <c r="AT120" s="953"/>
      <c r="AU120" s="980" t="s">
        <v>449</v>
      </c>
      <c r="AV120" s="981"/>
      <c r="AW120" s="981"/>
      <c r="AX120" s="981"/>
      <c r="AY120" s="982"/>
      <c r="AZ120" s="918" t="s">
        <v>450</v>
      </c>
      <c r="BA120" s="886"/>
      <c r="BB120" s="886"/>
      <c r="BC120" s="886"/>
      <c r="BD120" s="886"/>
      <c r="BE120" s="886"/>
      <c r="BF120" s="886"/>
      <c r="BG120" s="886"/>
      <c r="BH120" s="886"/>
      <c r="BI120" s="886"/>
      <c r="BJ120" s="886"/>
      <c r="BK120" s="886"/>
      <c r="BL120" s="886"/>
      <c r="BM120" s="886"/>
      <c r="BN120" s="886"/>
      <c r="BO120" s="886"/>
      <c r="BP120" s="887"/>
      <c r="BQ120" s="919">
        <v>6164277</v>
      </c>
      <c r="BR120" s="920"/>
      <c r="BS120" s="920"/>
      <c r="BT120" s="920"/>
      <c r="BU120" s="920"/>
      <c r="BV120" s="920">
        <v>6494713</v>
      </c>
      <c r="BW120" s="920"/>
      <c r="BX120" s="920"/>
      <c r="BY120" s="920"/>
      <c r="BZ120" s="920"/>
      <c r="CA120" s="920">
        <v>6903376</v>
      </c>
      <c r="CB120" s="920"/>
      <c r="CC120" s="920"/>
      <c r="CD120" s="920"/>
      <c r="CE120" s="920"/>
      <c r="CF120" s="933">
        <v>73.099999999999994</v>
      </c>
      <c r="CG120" s="934"/>
      <c r="CH120" s="934"/>
      <c r="CI120" s="934"/>
      <c r="CJ120" s="934"/>
      <c r="CK120" s="995" t="s">
        <v>451</v>
      </c>
      <c r="CL120" s="996"/>
      <c r="CM120" s="996"/>
      <c r="CN120" s="996"/>
      <c r="CO120" s="997"/>
      <c r="CP120" s="1003" t="s">
        <v>397</v>
      </c>
      <c r="CQ120" s="1004"/>
      <c r="CR120" s="1004"/>
      <c r="CS120" s="1004"/>
      <c r="CT120" s="1004"/>
      <c r="CU120" s="1004"/>
      <c r="CV120" s="1004"/>
      <c r="CW120" s="1004"/>
      <c r="CX120" s="1004"/>
      <c r="CY120" s="1004"/>
      <c r="CZ120" s="1004"/>
      <c r="DA120" s="1004"/>
      <c r="DB120" s="1004"/>
      <c r="DC120" s="1004"/>
      <c r="DD120" s="1004"/>
      <c r="DE120" s="1004"/>
      <c r="DF120" s="1005"/>
      <c r="DG120" s="919">
        <v>5299826</v>
      </c>
      <c r="DH120" s="920"/>
      <c r="DI120" s="920"/>
      <c r="DJ120" s="920"/>
      <c r="DK120" s="920"/>
      <c r="DL120" s="920">
        <v>4680070</v>
      </c>
      <c r="DM120" s="920"/>
      <c r="DN120" s="920"/>
      <c r="DO120" s="920"/>
      <c r="DP120" s="920"/>
      <c r="DQ120" s="920">
        <v>4380888</v>
      </c>
      <c r="DR120" s="920"/>
      <c r="DS120" s="920"/>
      <c r="DT120" s="920"/>
      <c r="DU120" s="920"/>
      <c r="DV120" s="921">
        <v>46.4</v>
      </c>
      <c r="DW120" s="921"/>
      <c r="DX120" s="921"/>
      <c r="DY120" s="921"/>
      <c r="DZ120" s="922"/>
    </row>
    <row r="121" spans="1:130" s="212" customFormat="1" ht="26.25" customHeight="1" x14ac:dyDescent="0.15">
      <c r="A121" s="1046"/>
      <c r="B121" s="938"/>
      <c r="C121" s="963" t="s">
        <v>452</v>
      </c>
      <c r="D121" s="964"/>
      <c r="E121" s="964"/>
      <c r="F121" s="964"/>
      <c r="G121" s="964"/>
      <c r="H121" s="964"/>
      <c r="I121" s="964"/>
      <c r="J121" s="964"/>
      <c r="K121" s="964"/>
      <c r="L121" s="964"/>
      <c r="M121" s="964"/>
      <c r="N121" s="964"/>
      <c r="O121" s="964"/>
      <c r="P121" s="964"/>
      <c r="Q121" s="964"/>
      <c r="R121" s="964"/>
      <c r="S121" s="964"/>
      <c r="T121" s="964"/>
      <c r="U121" s="964"/>
      <c r="V121" s="964"/>
      <c r="W121" s="964"/>
      <c r="X121" s="964"/>
      <c r="Y121" s="964"/>
      <c r="Z121" s="965"/>
      <c r="AA121" s="947" t="s">
        <v>122</v>
      </c>
      <c r="AB121" s="948"/>
      <c r="AC121" s="948"/>
      <c r="AD121" s="948"/>
      <c r="AE121" s="949"/>
      <c r="AF121" s="950" t="s">
        <v>122</v>
      </c>
      <c r="AG121" s="948"/>
      <c r="AH121" s="948"/>
      <c r="AI121" s="948"/>
      <c r="AJ121" s="949"/>
      <c r="AK121" s="950" t="s">
        <v>122</v>
      </c>
      <c r="AL121" s="948"/>
      <c r="AM121" s="948"/>
      <c r="AN121" s="948"/>
      <c r="AO121" s="949"/>
      <c r="AP121" s="951" t="s">
        <v>122</v>
      </c>
      <c r="AQ121" s="952"/>
      <c r="AR121" s="952"/>
      <c r="AS121" s="952"/>
      <c r="AT121" s="953"/>
      <c r="AU121" s="983"/>
      <c r="AV121" s="984"/>
      <c r="AW121" s="984"/>
      <c r="AX121" s="984"/>
      <c r="AY121" s="985"/>
      <c r="AZ121" s="911" t="s">
        <v>453</v>
      </c>
      <c r="BA121" s="912"/>
      <c r="BB121" s="912"/>
      <c r="BC121" s="912"/>
      <c r="BD121" s="912"/>
      <c r="BE121" s="912"/>
      <c r="BF121" s="912"/>
      <c r="BG121" s="912"/>
      <c r="BH121" s="912"/>
      <c r="BI121" s="912"/>
      <c r="BJ121" s="912"/>
      <c r="BK121" s="912"/>
      <c r="BL121" s="912"/>
      <c r="BM121" s="912"/>
      <c r="BN121" s="912"/>
      <c r="BO121" s="912"/>
      <c r="BP121" s="913"/>
      <c r="BQ121" s="914">
        <v>912326</v>
      </c>
      <c r="BR121" s="915"/>
      <c r="BS121" s="915"/>
      <c r="BT121" s="915"/>
      <c r="BU121" s="915"/>
      <c r="BV121" s="915">
        <v>960873</v>
      </c>
      <c r="BW121" s="915"/>
      <c r="BX121" s="915"/>
      <c r="BY121" s="915"/>
      <c r="BZ121" s="915"/>
      <c r="CA121" s="915">
        <v>1035387</v>
      </c>
      <c r="CB121" s="915"/>
      <c r="CC121" s="915"/>
      <c r="CD121" s="915"/>
      <c r="CE121" s="915"/>
      <c r="CF121" s="909">
        <v>11</v>
      </c>
      <c r="CG121" s="910"/>
      <c r="CH121" s="910"/>
      <c r="CI121" s="910"/>
      <c r="CJ121" s="910"/>
      <c r="CK121" s="998"/>
      <c r="CL121" s="999"/>
      <c r="CM121" s="999"/>
      <c r="CN121" s="999"/>
      <c r="CO121" s="1000"/>
      <c r="CP121" s="1008" t="s">
        <v>396</v>
      </c>
      <c r="CQ121" s="1009"/>
      <c r="CR121" s="1009"/>
      <c r="CS121" s="1009"/>
      <c r="CT121" s="1009"/>
      <c r="CU121" s="1009"/>
      <c r="CV121" s="1009"/>
      <c r="CW121" s="1009"/>
      <c r="CX121" s="1009"/>
      <c r="CY121" s="1009"/>
      <c r="CZ121" s="1009"/>
      <c r="DA121" s="1009"/>
      <c r="DB121" s="1009"/>
      <c r="DC121" s="1009"/>
      <c r="DD121" s="1009"/>
      <c r="DE121" s="1009"/>
      <c r="DF121" s="1010"/>
      <c r="DG121" s="914">
        <v>3835683</v>
      </c>
      <c r="DH121" s="915"/>
      <c r="DI121" s="915"/>
      <c r="DJ121" s="915"/>
      <c r="DK121" s="915"/>
      <c r="DL121" s="915">
        <v>3602262</v>
      </c>
      <c r="DM121" s="915"/>
      <c r="DN121" s="915"/>
      <c r="DO121" s="915"/>
      <c r="DP121" s="915"/>
      <c r="DQ121" s="915">
        <v>3696636</v>
      </c>
      <c r="DR121" s="915"/>
      <c r="DS121" s="915"/>
      <c r="DT121" s="915"/>
      <c r="DU121" s="915"/>
      <c r="DV121" s="916">
        <v>39.1</v>
      </c>
      <c r="DW121" s="916"/>
      <c r="DX121" s="916"/>
      <c r="DY121" s="916"/>
      <c r="DZ121" s="917"/>
    </row>
    <row r="122" spans="1:130" s="212" customFormat="1" ht="26.25" customHeight="1" x14ac:dyDescent="0.15">
      <c r="A122" s="1046"/>
      <c r="B122" s="938"/>
      <c r="C122" s="911" t="s">
        <v>435</v>
      </c>
      <c r="D122" s="912"/>
      <c r="E122" s="912"/>
      <c r="F122" s="912"/>
      <c r="G122" s="912"/>
      <c r="H122" s="912"/>
      <c r="I122" s="912"/>
      <c r="J122" s="912"/>
      <c r="K122" s="912"/>
      <c r="L122" s="912"/>
      <c r="M122" s="912"/>
      <c r="N122" s="912"/>
      <c r="O122" s="912"/>
      <c r="P122" s="912"/>
      <c r="Q122" s="912"/>
      <c r="R122" s="912"/>
      <c r="S122" s="912"/>
      <c r="T122" s="912"/>
      <c r="U122" s="912"/>
      <c r="V122" s="912"/>
      <c r="W122" s="912"/>
      <c r="X122" s="912"/>
      <c r="Y122" s="912"/>
      <c r="Z122" s="913"/>
      <c r="AA122" s="947" t="s">
        <v>122</v>
      </c>
      <c r="AB122" s="948"/>
      <c r="AC122" s="948"/>
      <c r="AD122" s="948"/>
      <c r="AE122" s="949"/>
      <c r="AF122" s="950" t="s">
        <v>122</v>
      </c>
      <c r="AG122" s="948"/>
      <c r="AH122" s="948"/>
      <c r="AI122" s="948"/>
      <c r="AJ122" s="949"/>
      <c r="AK122" s="950" t="s">
        <v>122</v>
      </c>
      <c r="AL122" s="948"/>
      <c r="AM122" s="948"/>
      <c r="AN122" s="948"/>
      <c r="AO122" s="949"/>
      <c r="AP122" s="951" t="s">
        <v>122</v>
      </c>
      <c r="AQ122" s="952"/>
      <c r="AR122" s="952"/>
      <c r="AS122" s="952"/>
      <c r="AT122" s="953"/>
      <c r="AU122" s="983"/>
      <c r="AV122" s="984"/>
      <c r="AW122" s="984"/>
      <c r="AX122" s="984"/>
      <c r="AY122" s="985"/>
      <c r="AZ122" s="962" t="s">
        <v>454</v>
      </c>
      <c r="BA122" s="954"/>
      <c r="BB122" s="954"/>
      <c r="BC122" s="954"/>
      <c r="BD122" s="954"/>
      <c r="BE122" s="954"/>
      <c r="BF122" s="954"/>
      <c r="BG122" s="954"/>
      <c r="BH122" s="954"/>
      <c r="BI122" s="954"/>
      <c r="BJ122" s="954"/>
      <c r="BK122" s="954"/>
      <c r="BL122" s="954"/>
      <c r="BM122" s="954"/>
      <c r="BN122" s="954"/>
      <c r="BO122" s="954"/>
      <c r="BP122" s="955"/>
      <c r="BQ122" s="988">
        <v>25046157</v>
      </c>
      <c r="BR122" s="989"/>
      <c r="BS122" s="989"/>
      <c r="BT122" s="989"/>
      <c r="BU122" s="989"/>
      <c r="BV122" s="989">
        <v>24205010</v>
      </c>
      <c r="BW122" s="989"/>
      <c r="BX122" s="989"/>
      <c r="BY122" s="989"/>
      <c r="BZ122" s="989"/>
      <c r="CA122" s="989">
        <v>23221044</v>
      </c>
      <c r="CB122" s="989"/>
      <c r="CC122" s="989"/>
      <c r="CD122" s="989"/>
      <c r="CE122" s="989"/>
      <c r="CF122" s="1006">
        <v>245.7</v>
      </c>
      <c r="CG122" s="1007"/>
      <c r="CH122" s="1007"/>
      <c r="CI122" s="1007"/>
      <c r="CJ122" s="1007"/>
      <c r="CK122" s="998"/>
      <c r="CL122" s="999"/>
      <c r="CM122" s="999"/>
      <c r="CN122" s="999"/>
      <c r="CO122" s="1000"/>
      <c r="CP122" s="1008" t="s">
        <v>393</v>
      </c>
      <c r="CQ122" s="1009"/>
      <c r="CR122" s="1009"/>
      <c r="CS122" s="1009"/>
      <c r="CT122" s="1009"/>
      <c r="CU122" s="1009"/>
      <c r="CV122" s="1009"/>
      <c r="CW122" s="1009"/>
      <c r="CX122" s="1009"/>
      <c r="CY122" s="1009"/>
      <c r="CZ122" s="1009"/>
      <c r="DA122" s="1009"/>
      <c r="DB122" s="1009"/>
      <c r="DC122" s="1009"/>
      <c r="DD122" s="1009"/>
      <c r="DE122" s="1009"/>
      <c r="DF122" s="1010"/>
      <c r="DG122" s="914">
        <v>558895</v>
      </c>
      <c r="DH122" s="915"/>
      <c r="DI122" s="915"/>
      <c r="DJ122" s="915"/>
      <c r="DK122" s="915"/>
      <c r="DL122" s="915">
        <v>727743</v>
      </c>
      <c r="DM122" s="915"/>
      <c r="DN122" s="915"/>
      <c r="DO122" s="915"/>
      <c r="DP122" s="915"/>
      <c r="DQ122" s="915">
        <v>1180716</v>
      </c>
      <c r="DR122" s="915"/>
      <c r="DS122" s="915"/>
      <c r="DT122" s="915"/>
      <c r="DU122" s="915"/>
      <c r="DV122" s="916">
        <v>12.5</v>
      </c>
      <c r="DW122" s="916"/>
      <c r="DX122" s="916"/>
      <c r="DY122" s="916"/>
      <c r="DZ122" s="917"/>
    </row>
    <row r="123" spans="1:130" s="212" customFormat="1" ht="26.25" customHeight="1" x14ac:dyDescent="0.15">
      <c r="A123" s="1046"/>
      <c r="B123" s="938"/>
      <c r="C123" s="911" t="s">
        <v>441</v>
      </c>
      <c r="D123" s="912"/>
      <c r="E123" s="912"/>
      <c r="F123" s="912"/>
      <c r="G123" s="912"/>
      <c r="H123" s="912"/>
      <c r="I123" s="912"/>
      <c r="J123" s="912"/>
      <c r="K123" s="912"/>
      <c r="L123" s="912"/>
      <c r="M123" s="912"/>
      <c r="N123" s="912"/>
      <c r="O123" s="912"/>
      <c r="P123" s="912"/>
      <c r="Q123" s="912"/>
      <c r="R123" s="912"/>
      <c r="S123" s="912"/>
      <c r="T123" s="912"/>
      <c r="U123" s="912"/>
      <c r="V123" s="912"/>
      <c r="W123" s="912"/>
      <c r="X123" s="912"/>
      <c r="Y123" s="912"/>
      <c r="Z123" s="913"/>
      <c r="AA123" s="947" t="s">
        <v>122</v>
      </c>
      <c r="AB123" s="948"/>
      <c r="AC123" s="948"/>
      <c r="AD123" s="948"/>
      <c r="AE123" s="949"/>
      <c r="AF123" s="950" t="s">
        <v>122</v>
      </c>
      <c r="AG123" s="948"/>
      <c r="AH123" s="948"/>
      <c r="AI123" s="948"/>
      <c r="AJ123" s="949"/>
      <c r="AK123" s="950" t="s">
        <v>122</v>
      </c>
      <c r="AL123" s="948"/>
      <c r="AM123" s="948"/>
      <c r="AN123" s="948"/>
      <c r="AO123" s="949"/>
      <c r="AP123" s="951" t="s">
        <v>122</v>
      </c>
      <c r="AQ123" s="952"/>
      <c r="AR123" s="952"/>
      <c r="AS123" s="952"/>
      <c r="AT123" s="953"/>
      <c r="AU123" s="986"/>
      <c r="AV123" s="987"/>
      <c r="AW123" s="987"/>
      <c r="AX123" s="987"/>
      <c r="AY123" s="987"/>
      <c r="AZ123" s="235" t="s">
        <v>177</v>
      </c>
      <c r="BA123" s="235"/>
      <c r="BB123" s="235"/>
      <c r="BC123" s="235"/>
      <c r="BD123" s="235"/>
      <c r="BE123" s="235"/>
      <c r="BF123" s="235"/>
      <c r="BG123" s="235"/>
      <c r="BH123" s="235"/>
      <c r="BI123" s="235"/>
      <c r="BJ123" s="235"/>
      <c r="BK123" s="235"/>
      <c r="BL123" s="235"/>
      <c r="BM123" s="235"/>
      <c r="BN123" s="235"/>
      <c r="BO123" s="966" t="s">
        <v>455</v>
      </c>
      <c r="BP123" s="994"/>
      <c r="BQ123" s="1052">
        <v>32122760</v>
      </c>
      <c r="BR123" s="1053"/>
      <c r="BS123" s="1053"/>
      <c r="BT123" s="1053"/>
      <c r="BU123" s="1053"/>
      <c r="BV123" s="1053">
        <v>31660596</v>
      </c>
      <c r="BW123" s="1053"/>
      <c r="BX123" s="1053"/>
      <c r="BY123" s="1053"/>
      <c r="BZ123" s="1053"/>
      <c r="CA123" s="1053">
        <v>31159807</v>
      </c>
      <c r="CB123" s="1053"/>
      <c r="CC123" s="1053"/>
      <c r="CD123" s="1053"/>
      <c r="CE123" s="1053"/>
      <c r="CF123" s="990"/>
      <c r="CG123" s="991"/>
      <c r="CH123" s="991"/>
      <c r="CI123" s="991"/>
      <c r="CJ123" s="992"/>
      <c r="CK123" s="998"/>
      <c r="CL123" s="999"/>
      <c r="CM123" s="999"/>
      <c r="CN123" s="999"/>
      <c r="CO123" s="1000"/>
      <c r="CP123" s="1008" t="s">
        <v>395</v>
      </c>
      <c r="CQ123" s="1009"/>
      <c r="CR123" s="1009"/>
      <c r="CS123" s="1009"/>
      <c r="CT123" s="1009"/>
      <c r="CU123" s="1009"/>
      <c r="CV123" s="1009"/>
      <c r="CW123" s="1009"/>
      <c r="CX123" s="1009"/>
      <c r="CY123" s="1009"/>
      <c r="CZ123" s="1009"/>
      <c r="DA123" s="1009"/>
      <c r="DB123" s="1009"/>
      <c r="DC123" s="1009"/>
      <c r="DD123" s="1009"/>
      <c r="DE123" s="1009"/>
      <c r="DF123" s="1010"/>
      <c r="DG123" s="947">
        <v>27300</v>
      </c>
      <c r="DH123" s="948"/>
      <c r="DI123" s="948"/>
      <c r="DJ123" s="948"/>
      <c r="DK123" s="949"/>
      <c r="DL123" s="950">
        <v>34356</v>
      </c>
      <c r="DM123" s="948"/>
      <c r="DN123" s="948"/>
      <c r="DO123" s="948"/>
      <c r="DP123" s="949"/>
      <c r="DQ123" s="950">
        <v>84787</v>
      </c>
      <c r="DR123" s="948"/>
      <c r="DS123" s="948"/>
      <c r="DT123" s="948"/>
      <c r="DU123" s="949"/>
      <c r="DV123" s="951">
        <v>0.9</v>
      </c>
      <c r="DW123" s="952"/>
      <c r="DX123" s="952"/>
      <c r="DY123" s="952"/>
      <c r="DZ123" s="953"/>
    </row>
    <row r="124" spans="1:130" s="212" customFormat="1" ht="26.25" customHeight="1" thickBot="1" x14ac:dyDescent="0.2">
      <c r="A124" s="1046"/>
      <c r="B124" s="938"/>
      <c r="C124" s="911" t="s">
        <v>444</v>
      </c>
      <c r="D124" s="912"/>
      <c r="E124" s="912"/>
      <c r="F124" s="912"/>
      <c r="G124" s="912"/>
      <c r="H124" s="912"/>
      <c r="I124" s="912"/>
      <c r="J124" s="912"/>
      <c r="K124" s="912"/>
      <c r="L124" s="912"/>
      <c r="M124" s="912"/>
      <c r="N124" s="912"/>
      <c r="O124" s="912"/>
      <c r="P124" s="912"/>
      <c r="Q124" s="912"/>
      <c r="R124" s="912"/>
      <c r="S124" s="912"/>
      <c r="T124" s="912"/>
      <c r="U124" s="912"/>
      <c r="V124" s="912"/>
      <c r="W124" s="912"/>
      <c r="X124" s="912"/>
      <c r="Y124" s="912"/>
      <c r="Z124" s="913"/>
      <c r="AA124" s="947" t="s">
        <v>122</v>
      </c>
      <c r="AB124" s="948"/>
      <c r="AC124" s="948"/>
      <c r="AD124" s="948"/>
      <c r="AE124" s="949"/>
      <c r="AF124" s="950" t="s">
        <v>122</v>
      </c>
      <c r="AG124" s="948"/>
      <c r="AH124" s="948"/>
      <c r="AI124" s="948"/>
      <c r="AJ124" s="949"/>
      <c r="AK124" s="950" t="s">
        <v>122</v>
      </c>
      <c r="AL124" s="948"/>
      <c r="AM124" s="948"/>
      <c r="AN124" s="948"/>
      <c r="AO124" s="949"/>
      <c r="AP124" s="951" t="s">
        <v>122</v>
      </c>
      <c r="AQ124" s="952"/>
      <c r="AR124" s="952"/>
      <c r="AS124" s="952"/>
      <c r="AT124" s="953"/>
      <c r="AU124" s="1048" t="s">
        <v>456</v>
      </c>
      <c r="AV124" s="1049"/>
      <c r="AW124" s="1049"/>
      <c r="AX124" s="1049"/>
      <c r="AY124" s="1049"/>
      <c r="AZ124" s="1049"/>
      <c r="BA124" s="1049"/>
      <c r="BB124" s="1049"/>
      <c r="BC124" s="1049"/>
      <c r="BD124" s="1049"/>
      <c r="BE124" s="1049"/>
      <c r="BF124" s="1049"/>
      <c r="BG124" s="1049"/>
      <c r="BH124" s="1049"/>
      <c r="BI124" s="1049"/>
      <c r="BJ124" s="1049"/>
      <c r="BK124" s="1049"/>
      <c r="BL124" s="1049"/>
      <c r="BM124" s="1049"/>
      <c r="BN124" s="1049"/>
      <c r="BO124" s="1049"/>
      <c r="BP124" s="1050"/>
      <c r="BQ124" s="1051">
        <v>48.8</v>
      </c>
      <c r="BR124" s="1016"/>
      <c r="BS124" s="1016"/>
      <c r="BT124" s="1016"/>
      <c r="BU124" s="1016"/>
      <c r="BV124" s="1016">
        <v>33.200000000000003</v>
      </c>
      <c r="BW124" s="1016"/>
      <c r="BX124" s="1016"/>
      <c r="BY124" s="1016"/>
      <c r="BZ124" s="1016"/>
      <c r="CA124" s="1016">
        <v>33.799999999999997</v>
      </c>
      <c r="CB124" s="1016"/>
      <c r="CC124" s="1016"/>
      <c r="CD124" s="1016"/>
      <c r="CE124" s="1016"/>
      <c r="CF124" s="1017"/>
      <c r="CG124" s="1018"/>
      <c r="CH124" s="1018"/>
      <c r="CI124" s="1018"/>
      <c r="CJ124" s="1019"/>
      <c r="CK124" s="1001"/>
      <c r="CL124" s="1001"/>
      <c r="CM124" s="1001"/>
      <c r="CN124" s="1001"/>
      <c r="CO124" s="1002"/>
      <c r="CP124" s="1008" t="s">
        <v>457</v>
      </c>
      <c r="CQ124" s="1009"/>
      <c r="CR124" s="1009"/>
      <c r="CS124" s="1009"/>
      <c r="CT124" s="1009"/>
      <c r="CU124" s="1009"/>
      <c r="CV124" s="1009"/>
      <c r="CW124" s="1009"/>
      <c r="CX124" s="1009"/>
      <c r="CY124" s="1009"/>
      <c r="CZ124" s="1009"/>
      <c r="DA124" s="1009"/>
      <c r="DB124" s="1009"/>
      <c r="DC124" s="1009"/>
      <c r="DD124" s="1009"/>
      <c r="DE124" s="1009"/>
      <c r="DF124" s="1010"/>
      <c r="DG124" s="993" t="s">
        <v>122</v>
      </c>
      <c r="DH124" s="975"/>
      <c r="DI124" s="975"/>
      <c r="DJ124" s="975"/>
      <c r="DK124" s="976"/>
      <c r="DL124" s="974" t="s">
        <v>122</v>
      </c>
      <c r="DM124" s="975"/>
      <c r="DN124" s="975"/>
      <c r="DO124" s="975"/>
      <c r="DP124" s="976"/>
      <c r="DQ124" s="974">
        <v>71049</v>
      </c>
      <c r="DR124" s="975"/>
      <c r="DS124" s="975"/>
      <c r="DT124" s="975"/>
      <c r="DU124" s="976"/>
      <c r="DV124" s="977">
        <v>0.8</v>
      </c>
      <c r="DW124" s="978"/>
      <c r="DX124" s="978"/>
      <c r="DY124" s="978"/>
      <c r="DZ124" s="979"/>
    </row>
    <row r="125" spans="1:130" s="212" customFormat="1" ht="26.25" customHeight="1" x14ac:dyDescent="0.15">
      <c r="A125" s="1046"/>
      <c r="B125" s="938"/>
      <c r="C125" s="911" t="s">
        <v>446</v>
      </c>
      <c r="D125" s="912"/>
      <c r="E125" s="912"/>
      <c r="F125" s="912"/>
      <c r="G125" s="912"/>
      <c r="H125" s="912"/>
      <c r="I125" s="912"/>
      <c r="J125" s="912"/>
      <c r="K125" s="912"/>
      <c r="L125" s="912"/>
      <c r="M125" s="912"/>
      <c r="N125" s="912"/>
      <c r="O125" s="912"/>
      <c r="P125" s="912"/>
      <c r="Q125" s="912"/>
      <c r="R125" s="912"/>
      <c r="S125" s="912"/>
      <c r="T125" s="912"/>
      <c r="U125" s="912"/>
      <c r="V125" s="912"/>
      <c r="W125" s="912"/>
      <c r="X125" s="912"/>
      <c r="Y125" s="912"/>
      <c r="Z125" s="913"/>
      <c r="AA125" s="947" t="s">
        <v>122</v>
      </c>
      <c r="AB125" s="948"/>
      <c r="AC125" s="948"/>
      <c r="AD125" s="948"/>
      <c r="AE125" s="949"/>
      <c r="AF125" s="950" t="s">
        <v>122</v>
      </c>
      <c r="AG125" s="948"/>
      <c r="AH125" s="948"/>
      <c r="AI125" s="948"/>
      <c r="AJ125" s="949"/>
      <c r="AK125" s="950" t="s">
        <v>122</v>
      </c>
      <c r="AL125" s="948"/>
      <c r="AM125" s="948"/>
      <c r="AN125" s="948"/>
      <c r="AO125" s="949"/>
      <c r="AP125" s="951" t="s">
        <v>122</v>
      </c>
      <c r="AQ125" s="952"/>
      <c r="AR125" s="952"/>
      <c r="AS125" s="952"/>
      <c r="AT125" s="95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1" t="s">
        <v>458</v>
      </c>
      <c r="CL125" s="996"/>
      <c r="CM125" s="996"/>
      <c r="CN125" s="996"/>
      <c r="CO125" s="997"/>
      <c r="CP125" s="918" t="s">
        <v>459</v>
      </c>
      <c r="CQ125" s="886"/>
      <c r="CR125" s="886"/>
      <c r="CS125" s="886"/>
      <c r="CT125" s="886"/>
      <c r="CU125" s="886"/>
      <c r="CV125" s="886"/>
      <c r="CW125" s="886"/>
      <c r="CX125" s="886"/>
      <c r="CY125" s="886"/>
      <c r="CZ125" s="886"/>
      <c r="DA125" s="886"/>
      <c r="DB125" s="886"/>
      <c r="DC125" s="886"/>
      <c r="DD125" s="886"/>
      <c r="DE125" s="886"/>
      <c r="DF125" s="887"/>
      <c r="DG125" s="919" t="s">
        <v>122</v>
      </c>
      <c r="DH125" s="920"/>
      <c r="DI125" s="920"/>
      <c r="DJ125" s="920"/>
      <c r="DK125" s="920"/>
      <c r="DL125" s="920" t="s">
        <v>122</v>
      </c>
      <c r="DM125" s="920"/>
      <c r="DN125" s="920"/>
      <c r="DO125" s="920"/>
      <c r="DP125" s="920"/>
      <c r="DQ125" s="920" t="s">
        <v>122</v>
      </c>
      <c r="DR125" s="920"/>
      <c r="DS125" s="920"/>
      <c r="DT125" s="920"/>
      <c r="DU125" s="920"/>
      <c r="DV125" s="921" t="s">
        <v>122</v>
      </c>
      <c r="DW125" s="921"/>
      <c r="DX125" s="921"/>
      <c r="DY125" s="921"/>
      <c r="DZ125" s="922"/>
    </row>
    <row r="126" spans="1:130" s="212" customFormat="1" ht="26.25" customHeight="1" thickBot="1" x14ac:dyDescent="0.2">
      <c r="A126" s="1046"/>
      <c r="B126" s="938"/>
      <c r="C126" s="911" t="s">
        <v>448</v>
      </c>
      <c r="D126" s="912"/>
      <c r="E126" s="912"/>
      <c r="F126" s="912"/>
      <c r="G126" s="912"/>
      <c r="H126" s="912"/>
      <c r="I126" s="912"/>
      <c r="J126" s="912"/>
      <c r="K126" s="912"/>
      <c r="L126" s="912"/>
      <c r="M126" s="912"/>
      <c r="N126" s="912"/>
      <c r="O126" s="912"/>
      <c r="P126" s="912"/>
      <c r="Q126" s="912"/>
      <c r="R126" s="912"/>
      <c r="S126" s="912"/>
      <c r="T126" s="912"/>
      <c r="U126" s="912"/>
      <c r="V126" s="912"/>
      <c r="W126" s="912"/>
      <c r="X126" s="912"/>
      <c r="Y126" s="912"/>
      <c r="Z126" s="913"/>
      <c r="AA126" s="947">
        <v>31036</v>
      </c>
      <c r="AB126" s="948"/>
      <c r="AC126" s="948"/>
      <c r="AD126" s="948"/>
      <c r="AE126" s="949"/>
      <c r="AF126" s="950">
        <v>21790</v>
      </c>
      <c r="AG126" s="948"/>
      <c r="AH126" s="948"/>
      <c r="AI126" s="948"/>
      <c r="AJ126" s="949"/>
      <c r="AK126" s="950">
        <v>13413</v>
      </c>
      <c r="AL126" s="948"/>
      <c r="AM126" s="948"/>
      <c r="AN126" s="948"/>
      <c r="AO126" s="949"/>
      <c r="AP126" s="951">
        <v>0.1</v>
      </c>
      <c r="AQ126" s="952"/>
      <c r="AR126" s="952"/>
      <c r="AS126" s="952"/>
      <c r="AT126" s="95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2"/>
      <c r="CL126" s="999"/>
      <c r="CM126" s="999"/>
      <c r="CN126" s="999"/>
      <c r="CO126" s="1000"/>
      <c r="CP126" s="911" t="s">
        <v>460</v>
      </c>
      <c r="CQ126" s="912"/>
      <c r="CR126" s="912"/>
      <c r="CS126" s="912"/>
      <c r="CT126" s="912"/>
      <c r="CU126" s="912"/>
      <c r="CV126" s="912"/>
      <c r="CW126" s="912"/>
      <c r="CX126" s="912"/>
      <c r="CY126" s="912"/>
      <c r="CZ126" s="912"/>
      <c r="DA126" s="912"/>
      <c r="DB126" s="912"/>
      <c r="DC126" s="912"/>
      <c r="DD126" s="912"/>
      <c r="DE126" s="912"/>
      <c r="DF126" s="913"/>
      <c r="DG126" s="914" t="s">
        <v>122</v>
      </c>
      <c r="DH126" s="915"/>
      <c r="DI126" s="915"/>
      <c r="DJ126" s="915"/>
      <c r="DK126" s="915"/>
      <c r="DL126" s="915" t="s">
        <v>122</v>
      </c>
      <c r="DM126" s="915"/>
      <c r="DN126" s="915"/>
      <c r="DO126" s="915"/>
      <c r="DP126" s="915"/>
      <c r="DQ126" s="915" t="s">
        <v>122</v>
      </c>
      <c r="DR126" s="915"/>
      <c r="DS126" s="915"/>
      <c r="DT126" s="915"/>
      <c r="DU126" s="915"/>
      <c r="DV126" s="916" t="s">
        <v>122</v>
      </c>
      <c r="DW126" s="916"/>
      <c r="DX126" s="916"/>
      <c r="DY126" s="916"/>
      <c r="DZ126" s="917"/>
    </row>
    <row r="127" spans="1:130" s="212" customFormat="1" ht="26.25" customHeight="1" x14ac:dyDescent="0.15">
      <c r="A127" s="1047"/>
      <c r="B127" s="940"/>
      <c r="C127" s="962" t="s">
        <v>461</v>
      </c>
      <c r="D127" s="954"/>
      <c r="E127" s="954"/>
      <c r="F127" s="954"/>
      <c r="G127" s="954"/>
      <c r="H127" s="954"/>
      <c r="I127" s="954"/>
      <c r="J127" s="954"/>
      <c r="K127" s="954"/>
      <c r="L127" s="954"/>
      <c r="M127" s="954"/>
      <c r="N127" s="954"/>
      <c r="O127" s="954"/>
      <c r="P127" s="954"/>
      <c r="Q127" s="954"/>
      <c r="R127" s="954"/>
      <c r="S127" s="954"/>
      <c r="T127" s="954"/>
      <c r="U127" s="954"/>
      <c r="V127" s="954"/>
      <c r="W127" s="954"/>
      <c r="X127" s="954"/>
      <c r="Y127" s="954"/>
      <c r="Z127" s="955"/>
      <c r="AA127" s="947">
        <v>2956</v>
      </c>
      <c r="AB127" s="948"/>
      <c r="AC127" s="948"/>
      <c r="AD127" s="948"/>
      <c r="AE127" s="949"/>
      <c r="AF127" s="950">
        <v>2132</v>
      </c>
      <c r="AG127" s="948"/>
      <c r="AH127" s="948"/>
      <c r="AI127" s="948"/>
      <c r="AJ127" s="949"/>
      <c r="AK127" s="950">
        <v>1296</v>
      </c>
      <c r="AL127" s="948"/>
      <c r="AM127" s="948"/>
      <c r="AN127" s="948"/>
      <c r="AO127" s="949"/>
      <c r="AP127" s="951">
        <v>0</v>
      </c>
      <c r="AQ127" s="952"/>
      <c r="AR127" s="952"/>
      <c r="AS127" s="952"/>
      <c r="AT127" s="953"/>
      <c r="AU127" s="214"/>
      <c r="AV127" s="214"/>
      <c r="AW127" s="214"/>
      <c r="AX127" s="1020" t="s">
        <v>462</v>
      </c>
      <c r="AY127" s="1021"/>
      <c r="AZ127" s="1021"/>
      <c r="BA127" s="1021"/>
      <c r="BB127" s="1021"/>
      <c r="BC127" s="1021"/>
      <c r="BD127" s="1021"/>
      <c r="BE127" s="1022"/>
      <c r="BF127" s="1023" t="s">
        <v>463</v>
      </c>
      <c r="BG127" s="1021"/>
      <c r="BH127" s="1021"/>
      <c r="BI127" s="1021"/>
      <c r="BJ127" s="1021"/>
      <c r="BK127" s="1021"/>
      <c r="BL127" s="1022"/>
      <c r="BM127" s="1023" t="s">
        <v>464</v>
      </c>
      <c r="BN127" s="1021"/>
      <c r="BO127" s="1021"/>
      <c r="BP127" s="1021"/>
      <c r="BQ127" s="1021"/>
      <c r="BR127" s="1021"/>
      <c r="BS127" s="1022"/>
      <c r="BT127" s="1023" t="s">
        <v>465</v>
      </c>
      <c r="BU127" s="1021"/>
      <c r="BV127" s="1021"/>
      <c r="BW127" s="1021"/>
      <c r="BX127" s="1021"/>
      <c r="BY127" s="1021"/>
      <c r="BZ127" s="1044"/>
      <c r="CA127" s="214"/>
      <c r="CB127" s="214"/>
      <c r="CC127" s="214"/>
      <c r="CD127" s="237"/>
      <c r="CE127" s="237"/>
      <c r="CF127" s="237"/>
      <c r="CG127" s="214"/>
      <c r="CH127" s="214"/>
      <c r="CI127" s="214"/>
      <c r="CJ127" s="236"/>
      <c r="CK127" s="1012"/>
      <c r="CL127" s="999"/>
      <c r="CM127" s="999"/>
      <c r="CN127" s="999"/>
      <c r="CO127" s="1000"/>
      <c r="CP127" s="911" t="s">
        <v>466</v>
      </c>
      <c r="CQ127" s="912"/>
      <c r="CR127" s="912"/>
      <c r="CS127" s="912"/>
      <c r="CT127" s="912"/>
      <c r="CU127" s="912"/>
      <c r="CV127" s="912"/>
      <c r="CW127" s="912"/>
      <c r="CX127" s="912"/>
      <c r="CY127" s="912"/>
      <c r="CZ127" s="912"/>
      <c r="DA127" s="912"/>
      <c r="DB127" s="912"/>
      <c r="DC127" s="912"/>
      <c r="DD127" s="912"/>
      <c r="DE127" s="912"/>
      <c r="DF127" s="913"/>
      <c r="DG127" s="914" t="s">
        <v>122</v>
      </c>
      <c r="DH127" s="915"/>
      <c r="DI127" s="915"/>
      <c r="DJ127" s="915"/>
      <c r="DK127" s="915"/>
      <c r="DL127" s="915" t="s">
        <v>122</v>
      </c>
      <c r="DM127" s="915"/>
      <c r="DN127" s="915"/>
      <c r="DO127" s="915"/>
      <c r="DP127" s="915"/>
      <c r="DQ127" s="915" t="s">
        <v>122</v>
      </c>
      <c r="DR127" s="915"/>
      <c r="DS127" s="915"/>
      <c r="DT127" s="915"/>
      <c r="DU127" s="915"/>
      <c r="DV127" s="916" t="s">
        <v>122</v>
      </c>
      <c r="DW127" s="916"/>
      <c r="DX127" s="916"/>
      <c r="DY127" s="916"/>
      <c r="DZ127" s="917"/>
    </row>
    <row r="128" spans="1:130" s="212" customFormat="1" ht="26.25" customHeight="1" thickBot="1" x14ac:dyDescent="0.2">
      <c r="A128" s="1030" t="s">
        <v>467</v>
      </c>
      <c r="B128" s="1031"/>
      <c r="C128" s="1031"/>
      <c r="D128" s="1031"/>
      <c r="E128" s="1031"/>
      <c r="F128" s="1031"/>
      <c r="G128" s="1031"/>
      <c r="H128" s="1031"/>
      <c r="I128" s="1031"/>
      <c r="J128" s="1031"/>
      <c r="K128" s="1031"/>
      <c r="L128" s="1031"/>
      <c r="M128" s="1031"/>
      <c r="N128" s="1031"/>
      <c r="O128" s="1031"/>
      <c r="P128" s="1031"/>
      <c r="Q128" s="1031"/>
      <c r="R128" s="1031"/>
      <c r="S128" s="1031"/>
      <c r="T128" s="1031"/>
      <c r="U128" s="1031"/>
      <c r="V128" s="1031"/>
      <c r="W128" s="1032" t="s">
        <v>468</v>
      </c>
      <c r="X128" s="1032"/>
      <c r="Y128" s="1032"/>
      <c r="Z128" s="1033"/>
      <c r="AA128" s="1034">
        <v>350107</v>
      </c>
      <c r="AB128" s="1035"/>
      <c r="AC128" s="1035"/>
      <c r="AD128" s="1035"/>
      <c r="AE128" s="1036"/>
      <c r="AF128" s="1037">
        <v>236789</v>
      </c>
      <c r="AG128" s="1035"/>
      <c r="AH128" s="1035"/>
      <c r="AI128" s="1035"/>
      <c r="AJ128" s="1036"/>
      <c r="AK128" s="1037">
        <v>254160</v>
      </c>
      <c r="AL128" s="1035"/>
      <c r="AM128" s="1035"/>
      <c r="AN128" s="1035"/>
      <c r="AO128" s="1036"/>
      <c r="AP128" s="1038"/>
      <c r="AQ128" s="1039"/>
      <c r="AR128" s="1039"/>
      <c r="AS128" s="1039"/>
      <c r="AT128" s="1040"/>
      <c r="AU128" s="214"/>
      <c r="AV128" s="214"/>
      <c r="AW128" s="214"/>
      <c r="AX128" s="885" t="s">
        <v>469</v>
      </c>
      <c r="AY128" s="886"/>
      <c r="AZ128" s="886"/>
      <c r="BA128" s="886"/>
      <c r="BB128" s="886"/>
      <c r="BC128" s="886"/>
      <c r="BD128" s="886"/>
      <c r="BE128" s="887"/>
      <c r="BF128" s="1041" t="s">
        <v>122</v>
      </c>
      <c r="BG128" s="1042"/>
      <c r="BH128" s="1042"/>
      <c r="BI128" s="1042"/>
      <c r="BJ128" s="1042"/>
      <c r="BK128" s="1042"/>
      <c r="BL128" s="1043"/>
      <c r="BM128" s="1041">
        <v>13.06</v>
      </c>
      <c r="BN128" s="1042"/>
      <c r="BO128" s="1042"/>
      <c r="BP128" s="1042"/>
      <c r="BQ128" s="1042"/>
      <c r="BR128" s="1042"/>
      <c r="BS128" s="1043"/>
      <c r="BT128" s="1041">
        <v>20</v>
      </c>
      <c r="BU128" s="1042"/>
      <c r="BV128" s="1042"/>
      <c r="BW128" s="1042"/>
      <c r="BX128" s="1042"/>
      <c r="BY128" s="1042"/>
      <c r="BZ128" s="1065"/>
      <c r="CA128" s="237"/>
      <c r="CB128" s="237"/>
      <c r="CC128" s="237"/>
      <c r="CD128" s="237"/>
      <c r="CE128" s="237"/>
      <c r="CF128" s="237"/>
      <c r="CG128" s="214"/>
      <c r="CH128" s="214"/>
      <c r="CI128" s="214"/>
      <c r="CJ128" s="236"/>
      <c r="CK128" s="1013"/>
      <c r="CL128" s="1014"/>
      <c r="CM128" s="1014"/>
      <c r="CN128" s="1014"/>
      <c r="CO128" s="1015"/>
      <c r="CP128" s="1024" t="s">
        <v>470</v>
      </c>
      <c r="CQ128" s="713"/>
      <c r="CR128" s="713"/>
      <c r="CS128" s="713"/>
      <c r="CT128" s="713"/>
      <c r="CU128" s="713"/>
      <c r="CV128" s="713"/>
      <c r="CW128" s="713"/>
      <c r="CX128" s="713"/>
      <c r="CY128" s="713"/>
      <c r="CZ128" s="713"/>
      <c r="DA128" s="713"/>
      <c r="DB128" s="713"/>
      <c r="DC128" s="713"/>
      <c r="DD128" s="713"/>
      <c r="DE128" s="713"/>
      <c r="DF128" s="1025"/>
      <c r="DG128" s="1026">
        <v>9627</v>
      </c>
      <c r="DH128" s="1027"/>
      <c r="DI128" s="1027"/>
      <c r="DJ128" s="1027"/>
      <c r="DK128" s="1027"/>
      <c r="DL128" s="1027" t="s">
        <v>122</v>
      </c>
      <c r="DM128" s="1027"/>
      <c r="DN128" s="1027"/>
      <c r="DO128" s="1027"/>
      <c r="DP128" s="1027"/>
      <c r="DQ128" s="1027" t="s">
        <v>122</v>
      </c>
      <c r="DR128" s="1027"/>
      <c r="DS128" s="1027"/>
      <c r="DT128" s="1027"/>
      <c r="DU128" s="1027"/>
      <c r="DV128" s="1028" t="s">
        <v>122</v>
      </c>
      <c r="DW128" s="1028"/>
      <c r="DX128" s="1028"/>
      <c r="DY128" s="1028"/>
      <c r="DZ128" s="1029"/>
    </row>
    <row r="129" spans="1:131" s="212" customFormat="1" ht="26.25" customHeight="1" x14ac:dyDescent="0.15">
      <c r="A129" s="923" t="s">
        <v>102</v>
      </c>
      <c r="B129" s="924"/>
      <c r="C129" s="924"/>
      <c r="D129" s="924"/>
      <c r="E129" s="924"/>
      <c r="F129" s="924"/>
      <c r="G129" s="924"/>
      <c r="H129" s="924"/>
      <c r="I129" s="924"/>
      <c r="J129" s="924"/>
      <c r="K129" s="924"/>
      <c r="L129" s="924"/>
      <c r="M129" s="924"/>
      <c r="N129" s="924"/>
      <c r="O129" s="924"/>
      <c r="P129" s="924"/>
      <c r="Q129" s="924"/>
      <c r="R129" s="924"/>
      <c r="S129" s="924"/>
      <c r="T129" s="924"/>
      <c r="U129" s="924"/>
      <c r="V129" s="924"/>
      <c r="W129" s="1059" t="s">
        <v>471</v>
      </c>
      <c r="X129" s="1060"/>
      <c r="Y129" s="1060"/>
      <c r="Z129" s="1061"/>
      <c r="AA129" s="947">
        <v>11750357</v>
      </c>
      <c r="AB129" s="948"/>
      <c r="AC129" s="948"/>
      <c r="AD129" s="948"/>
      <c r="AE129" s="949"/>
      <c r="AF129" s="950">
        <v>11860640</v>
      </c>
      <c r="AG129" s="948"/>
      <c r="AH129" s="948"/>
      <c r="AI129" s="948"/>
      <c r="AJ129" s="949"/>
      <c r="AK129" s="950">
        <v>11966335</v>
      </c>
      <c r="AL129" s="948"/>
      <c r="AM129" s="948"/>
      <c r="AN129" s="948"/>
      <c r="AO129" s="949"/>
      <c r="AP129" s="1062"/>
      <c r="AQ129" s="1063"/>
      <c r="AR129" s="1063"/>
      <c r="AS129" s="1063"/>
      <c r="AT129" s="1064"/>
      <c r="AU129" s="215"/>
      <c r="AV129" s="215"/>
      <c r="AW129" s="215"/>
      <c r="AX129" s="1054" t="s">
        <v>472</v>
      </c>
      <c r="AY129" s="912"/>
      <c r="AZ129" s="912"/>
      <c r="BA129" s="912"/>
      <c r="BB129" s="912"/>
      <c r="BC129" s="912"/>
      <c r="BD129" s="912"/>
      <c r="BE129" s="913"/>
      <c r="BF129" s="1055" t="s">
        <v>122</v>
      </c>
      <c r="BG129" s="1056"/>
      <c r="BH129" s="1056"/>
      <c r="BI129" s="1056"/>
      <c r="BJ129" s="1056"/>
      <c r="BK129" s="1056"/>
      <c r="BL129" s="1057"/>
      <c r="BM129" s="1055">
        <v>18.059999999999999</v>
      </c>
      <c r="BN129" s="1056"/>
      <c r="BO129" s="1056"/>
      <c r="BP129" s="1056"/>
      <c r="BQ129" s="1056"/>
      <c r="BR129" s="1056"/>
      <c r="BS129" s="1057"/>
      <c r="BT129" s="1055">
        <v>30</v>
      </c>
      <c r="BU129" s="1056"/>
      <c r="BV129" s="1056"/>
      <c r="BW129" s="1056"/>
      <c r="BX129" s="1056"/>
      <c r="BY129" s="1056"/>
      <c r="BZ129" s="105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3" t="s">
        <v>473</v>
      </c>
      <c r="B130" s="924"/>
      <c r="C130" s="924"/>
      <c r="D130" s="924"/>
      <c r="E130" s="924"/>
      <c r="F130" s="924"/>
      <c r="G130" s="924"/>
      <c r="H130" s="924"/>
      <c r="I130" s="924"/>
      <c r="J130" s="924"/>
      <c r="K130" s="924"/>
      <c r="L130" s="924"/>
      <c r="M130" s="924"/>
      <c r="N130" s="924"/>
      <c r="O130" s="924"/>
      <c r="P130" s="924"/>
      <c r="Q130" s="924"/>
      <c r="R130" s="924"/>
      <c r="S130" s="924"/>
      <c r="T130" s="924"/>
      <c r="U130" s="924"/>
      <c r="V130" s="924"/>
      <c r="W130" s="1059" t="s">
        <v>474</v>
      </c>
      <c r="X130" s="1060"/>
      <c r="Y130" s="1060"/>
      <c r="Z130" s="1061"/>
      <c r="AA130" s="947">
        <v>2451622</v>
      </c>
      <c r="AB130" s="948"/>
      <c r="AC130" s="948"/>
      <c r="AD130" s="948"/>
      <c r="AE130" s="949"/>
      <c r="AF130" s="950">
        <v>2494569</v>
      </c>
      <c r="AG130" s="948"/>
      <c r="AH130" s="948"/>
      <c r="AI130" s="948"/>
      <c r="AJ130" s="949"/>
      <c r="AK130" s="950">
        <v>2516954</v>
      </c>
      <c r="AL130" s="948"/>
      <c r="AM130" s="948"/>
      <c r="AN130" s="948"/>
      <c r="AO130" s="949"/>
      <c r="AP130" s="1062"/>
      <c r="AQ130" s="1063"/>
      <c r="AR130" s="1063"/>
      <c r="AS130" s="1063"/>
      <c r="AT130" s="1064"/>
      <c r="AU130" s="215"/>
      <c r="AV130" s="215"/>
      <c r="AW130" s="215"/>
      <c r="AX130" s="1054" t="s">
        <v>475</v>
      </c>
      <c r="AY130" s="912"/>
      <c r="AZ130" s="912"/>
      <c r="BA130" s="912"/>
      <c r="BB130" s="912"/>
      <c r="BC130" s="912"/>
      <c r="BD130" s="912"/>
      <c r="BE130" s="913"/>
      <c r="BF130" s="1090">
        <v>10.4</v>
      </c>
      <c r="BG130" s="1091"/>
      <c r="BH130" s="1091"/>
      <c r="BI130" s="1091"/>
      <c r="BJ130" s="1091"/>
      <c r="BK130" s="1091"/>
      <c r="BL130" s="1092"/>
      <c r="BM130" s="1090">
        <v>25</v>
      </c>
      <c r="BN130" s="1091"/>
      <c r="BO130" s="1091"/>
      <c r="BP130" s="1091"/>
      <c r="BQ130" s="1091"/>
      <c r="BR130" s="1091"/>
      <c r="BS130" s="1092"/>
      <c r="BT130" s="1090">
        <v>35</v>
      </c>
      <c r="BU130" s="1091"/>
      <c r="BV130" s="1091"/>
      <c r="BW130" s="1091"/>
      <c r="BX130" s="1091"/>
      <c r="BY130" s="1091"/>
      <c r="BZ130" s="109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4"/>
      <c r="B131" s="1095"/>
      <c r="C131" s="1095"/>
      <c r="D131" s="1095"/>
      <c r="E131" s="1095"/>
      <c r="F131" s="1095"/>
      <c r="G131" s="1095"/>
      <c r="H131" s="1095"/>
      <c r="I131" s="1095"/>
      <c r="J131" s="1095"/>
      <c r="K131" s="1095"/>
      <c r="L131" s="1095"/>
      <c r="M131" s="1095"/>
      <c r="N131" s="1095"/>
      <c r="O131" s="1095"/>
      <c r="P131" s="1095"/>
      <c r="Q131" s="1095"/>
      <c r="R131" s="1095"/>
      <c r="S131" s="1095"/>
      <c r="T131" s="1095"/>
      <c r="U131" s="1095"/>
      <c r="V131" s="1095"/>
      <c r="W131" s="1096" t="s">
        <v>476</v>
      </c>
      <c r="X131" s="1097"/>
      <c r="Y131" s="1097"/>
      <c r="Z131" s="1098"/>
      <c r="AA131" s="993">
        <v>9298735</v>
      </c>
      <c r="AB131" s="975"/>
      <c r="AC131" s="975"/>
      <c r="AD131" s="975"/>
      <c r="AE131" s="976"/>
      <c r="AF131" s="974">
        <v>9366071</v>
      </c>
      <c r="AG131" s="975"/>
      <c r="AH131" s="975"/>
      <c r="AI131" s="975"/>
      <c r="AJ131" s="976"/>
      <c r="AK131" s="974">
        <v>9449381</v>
      </c>
      <c r="AL131" s="975"/>
      <c r="AM131" s="975"/>
      <c r="AN131" s="975"/>
      <c r="AO131" s="976"/>
      <c r="AP131" s="1099"/>
      <c r="AQ131" s="1100"/>
      <c r="AR131" s="1100"/>
      <c r="AS131" s="1100"/>
      <c r="AT131" s="1101"/>
      <c r="AU131" s="215"/>
      <c r="AV131" s="215"/>
      <c r="AW131" s="215"/>
      <c r="AX131" s="1072" t="s">
        <v>477</v>
      </c>
      <c r="AY131" s="713"/>
      <c r="AZ131" s="713"/>
      <c r="BA131" s="713"/>
      <c r="BB131" s="713"/>
      <c r="BC131" s="713"/>
      <c r="BD131" s="713"/>
      <c r="BE131" s="1025"/>
      <c r="BF131" s="1073">
        <v>33.799999999999997</v>
      </c>
      <c r="BG131" s="1074"/>
      <c r="BH131" s="1074"/>
      <c r="BI131" s="1074"/>
      <c r="BJ131" s="1074"/>
      <c r="BK131" s="1074"/>
      <c r="BL131" s="1075"/>
      <c r="BM131" s="1073">
        <v>350</v>
      </c>
      <c r="BN131" s="1074"/>
      <c r="BO131" s="1074"/>
      <c r="BP131" s="1074"/>
      <c r="BQ131" s="1074"/>
      <c r="BR131" s="1074"/>
      <c r="BS131" s="1075"/>
      <c r="BT131" s="1076"/>
      <c r="BU131" s="1077"/>
      <c r="BV131" s="1077"/>
      <c r="BW131" s="1077"/>
      <c r="BX131" s="1077"/>
      <c r="BY131" s="1077"/>
      <c r="BZ131" s="107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9" t="s">
        <v>478</v>
      </c>
      <c r="B132" s="1080"/>
      <c r="C132" s="1080"/>
      <c r="D132" s="1080"/>
      <c r="E132" s="1080"/>
      <c r="F132" s="1080"/>
      <c r="G132" s="1080"/>
      <c r="H132" s="1080"/>
      <c r="I132" s="1080"/>
      <c r="J132" s="1080"/>
      <c r="K132" s="1080"/>
      <c r="L132" s="1080"/>
      <c r="M132" s="1080"/>
      <c r="N132" s="1080"/>
      <c r="O132" s="1080"/>
      <c r="P132" s="1080"/>
      <c r="Q132" s="1080"/>
      <c r="R132" s="1080"/>
      <c r="S132" s="1080"/>
      <c r="T132" s="1080"/>
      <c r="U132" s="1080"/>
      <c r="V132" s="1083" t="s">
        <v>479</v>
      </c>
      <c r="W132" s="1083"/>
      <c r="X132" s="1083"/>
      <c r="Y132" s="1083"/>
      <c r="Z132" s="1084"/>
      <c r="AA132" s="1085">
        <v>9.5964128449999997</v>
      </c>
      <c r="AB132" s="1086"/>
      <c r="AC132" s="1086"/>
      <c r="AD132" s="1086"/>
      <c r="AE132" s="1087"/>
      <c r="AF132" s="1088">
        <v>11.04058468</v>
      </c>
      <c r="AG132" s="1086"/>
      <c r="AH132" s="1086"/>
      <c r="AI132" s="1086"/>
      <c r="AJ132" s="1087"/>
      <c r="AK132" s="1088">
        <v>10.62683767</v>
      </c>
      <c r="AL132" s="1086"/>
      <c r="AM132" s="1086"/>
      <c r="AN132" s="1086"/>
      <c r="AO132" s="1087"/>
      <c r="AP132" s="990"/>
      <c r="AQ132" s="991"/>
      <c r="AR132" s="991"/>
      <c r="AS132" s="991"/>
      <c r="AT132" s="108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66" t="s">
        <v>480</v>
      </c>
      <c r="W133" s="1066"/>
      <c r="X133" s="1066"/>
      <c r="Y133" s="1066"/>
      <c r="Z133" s="1067"/>
      <c r="AA133" s="1068">
        <v>9.4</v>
      </c>
      <c r="AB133" s="1069"/>
      <c r="AC133" s="1069"/>
      <c r="AD133" s="1069"/>
      <c r="AE133" s="1070"/>
      <c r="AF133" s="1068">
        <v>10</v>
      </c>
      <c r="AG133" s="1069"/>
      <c r="AH133" s="1069"/>
      <c r="AI133" s="1069"/>
      <c r="AJ133" s="1070"/>
      <c r="AK133" s="1068">
        <v>10.4</v>
      </c>
      <c r="AL133" s="1069"/>
      <c r="AM133" s="1069"/>
      <c r="AN133" s="1069"/>
      <c r="AO133" s="1070"/>
      <c r="AP133" s="1017"/>
      <c r="AQ133" s="1018"/>
      <c r="AR133" s="1018"/>
      <c r="AS133" s="1018"/>
      <c r="AT133" s="107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tpn4McI1+OQ08fa1GlrESaZeZXVZTTLWnbgF/vXyJo+baEjBKlxIVO1P4rrzAKoYzJPS+pA1A8iw4zq79HuczA==" saltValue="EAhxyjCqdJYiwgZqhuB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lK/xbGqf9cJRQCGesTid6892qhnb6aI6F5gjzqLcuxPmqfpOaj0JSmhEWMwNvfbWejJ5tEXfHETNRYW4hQoZmQ==" saltValue="y1afFkUq5mRpwC+w9N9S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YRERWTjtRUyoqeSb1KBbmetICS3997Bc2QRhHmIDB0Gdmoj1vie8T2DaTNkrgBnPgGr/VFuZ8pA15NrQrxzXQ==" saltValue="w/kFRGMI7uRQbU3d9nJhx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3" t="s">
        <v>484</v>
      </c>
      <c r="AP7" s="253"/>
      <c r="AQ7" s="254" t="s">
        <v>485</v>
      </c>
      <c r="AR7" s="255"/>
    </row>
    <row r="8" spans="1:46" x14ac:dyDescent="0.15">
      <c r="A8" s="247"/>
      <c r="AK8" s="256"/>
      <c r="AL8" s="257"/>
      <c r="AM8" s="257"/>
      <c r="AN8" s="258"/>
      <c r="AO8" s="1104"/>
      <c r="AP8" s="259" t="s">
        <v>486</v>
      </c>
      <c r="AQ8" s="260" t="s">
        <v>487</v>
      </c>
      <c r="AR8" s="261" t="s">
        <v>488</v>
      </c>
    </row>
    <row r="9" spans="1:46" x14ac:dyDescent="0.15">
      <c r="A9" s="247"/>
      <c r="AK9" s="1105" t="s">
        <v>489</v>
      </c>
      <c r="AL9" s="1106"/>
      <c r="AM9" s="1106"/>
      <c r="AN9" s="1107"/>
      <c r="AO9" s="262">
        <v>3517288</v>
      </c>
      <c r="AP9" s="262">
        <v>117169</v>
      </c>
      <c r="AQ9" s="263">
        <v>117270</v>
      </c>
      <c r="AR9" s="264">
        <v>-0.1</v>
      </c>
    </row>
    <row r="10" spans="1:46" ht="13.5" customHeight="1" x14ac:dyDescent="0.15">
      <c r="A10" s="247"/>
      <c r="AK10" s="1105" t="s">
        <v>490</v>
      </c>
      <c r="AL10" s="1106"/>
      <c r="AM10" s="1106"/>
      <c r="AN10" s="1107"/>
      <c r="AO10" s="265">
        <v>508740</v>
      </c>
      <c r="AP10" s="265">
        <v>16947</v>
      </c>
      <c r="AQ10" s="266">
        <v>10490</v>
      </c>
      <c r="AR10" s="267">
        <v>61.6</v>
      </c>
    </row>
    <row r="11" spans="1:46" ht="13.5" customHeight="1" x14ac:dyDescent="0.15">
      <c r="A11" s="247"/>
      <c r="AK11" s="1105" t="s">
        <v>491</v>
      </c>
      <c r="AL11" s="1106"/>
      <c r="AM11" s="1106"/>
      <c r="AN11" s="1107"/>
      <c r="AO11" s="265">
        <v>98664</v>
      </c>
      <c r="AP11" s="265">
        <v>3287</v>
      </c>
      <c r="AQ11" s="266">
        <v>1802</v>
      </c>
      <c r="AR11" s="267">
        <v>82.4</v>
      </c>
    </row>
    <row r="12" spans="1:46" ht="13.5" customHeight="1" x14ac:dyDescent="0.15">
      <c r="A12" s="247"/>
      <c r="AK12" s="1105" t="s">
        <v>492</v>
      </c>
      <c r="AL12" s="1106"/>
      <c r="AM12" s="1106"/>
      <c r="AN12" s="1107"/>
      <c r="AO12" s="265" t="s">
        <v>493</v>
      </c>
      <c r="AP12" s="265" t="s">
        <v>493</v>
      </c>
      <c r="AQ12" s="266">
        <v>3</v>
      </c>
      <c r="AR12" s="267" t="s">
        <v>493</v>
      </c>
    </row>
    <row r="13" spans="1:46" ht="13.5" customHeight="1" x14ac:dyDescent="0.15">
      <c r="A13" s="247"/>
      <c r="AK13" s="1105" t="s">
        <v>494</v>
      </c>
      <c r="AL13" s="1106"/>
      <c r="AM13" s="1106"/>
      <c r="AN13" s="1107"/>
      <c r="AO13" s="265">
        <v>167220</v>
      </c>
      <c r="AP13" s="265">
        <v>5570</v>
      </c>
      <c r="AQ13" s="266">
        <v>4482</v>
      </c>
      <c r="AR13" s="267">
        <v>24.3</v>
      </c>
    </row>
    <row r="14" spans="1:46" ht="13.5" customHeight="1" x14ac:dyDescent="0.15">
      <c r="A14" s="247"/>
      <c r="AK14" s="1105" t="s">
        <v>495</v>
      </c>
      <c r="AL14" s="1106"/>
      <c r="AM14" s="1106"/>
      <c r="AN14" s="1107"/>
      <c r="AO14" s="265">
        <v>159545</v>
      </c>
      <c r="AP14" s="265">
        <v>5315</v>
      </c>
      <c r="AQ14" s="266">
        <v>2749</v>
      </c>
      <c r="AR14" s="267">
        <v>93.3</v>
      </c>
    </row>
    <row r="15" spans="1:46" ht="13.5" customHeight="1" x14ac:dyDescent="0.15">
      <c r="A15" s="247"/>
      <c r="AK15" s="1108" t="s">
        <v>496</v>
      </c>
      <c r="AL15" s="1109"/>
      <c r="AM15" s="1109"/>
      <c r="AN15" s="1110"/>
      <c r="AO15" s="265">
        <v>-89228</v>
      </c>
      <c r="AP15" s="265">
        <v>-2972</v>
      </c>
      <c r="AQ15" s="266">
        <v>-7399</v>
      </c>
      <c r="AR15" s="267">
        <v>-59.8</v>
      </c>
    </row>
    <row r="16" spans="1:46" x14ac:dyDescent="0.15">
      <c r="A16" s="247"/>
      <c r="AK16" s="1108" t="s">
        <v>177</v>
      </c>
      <c r="AL16" s="1109"/>
      <c r="AM16" s="1109"/>
      <c r="AN16" s="1110"/>
      <c r="AO16" s="265">
        <v>4362229</v>
      </c>
      <c r="AP16" s="265">
        <v>145316</v>
      </c>
      <c r="AQ16" s="266">
        <v>129397</v>
      </c>
      <c r="AR16" s="267">
        <v>12.3</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11" t="s">
        <v>501</v>
      </c>
      <c r="AL21" s="1112"/>
      <c r="AM21" s="1112"/>
      <c r="AN21" s="1113"/>
      <c r="AO21" s="277">
        <v>10.029999999999999</v>
      </c>
      <c r="AP21" s="278">
        <v>11.07</v>
      </c>
      <c r="AQ21" s="279">
        <v>-1.04</v>
      </c>
      <c r="AS21" s="280"/>
      <c r="AT21" s="276"/>
    </row>
    <row r="22" spans="1:46" s="248" customFormat="1" x14ac:dyDescent="0.15">
      <c r="A22" s="276"/>
      <c r="AK22" s="1111" t="s">
        <v>502</v>
      </c>
      <c r="AL22" s="1112"/>
      <c r="AM22" s="1112"/>
      <c r="AN22" s="1113"/>
      <c r="AO22" s="281">
        <v>96.6</v>
      </c>
      <c r="AP22" s="282">
        <v>97.2</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2" t="s">
        <v>503</v>
      </c>
      <c r="B26" s="1102"/>
      <c r="C26" s="1102"/>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3" t="s">
        <v>484</v>
      </c>
      <c r="AP30" s="253"/>
      <c r="AQ30" s="254" t="s">
        <v>485</v>
      </c>
      <c r="AR30" s="255"/>
    </row>
    <row r="31" spans="1:46" x14ac:dyDescent="0.15">
      <c r="A31" s="247"/>
      <c r="AK31" s="256"/>
      <c r="AL31" s="257"/>
      <c r="AM31" s="257"/>
      <c r="AN31" s="258"/>
      <c r="AO31" s="1104"/>
      <c r="AP31" s="259" t="s">
        <v>486</v>
      </c>
      <c r="AQ31" s="260" t="s">
        <v>487</v>
      </c>
      <c r="AR31" s="261" t="s">
        <v>488</v>
      </c>
    </row>
    <row r="32" spans="1:46" ht="27" customHeight="1" x14ac:dyDescent="0.15">
      <c r="A32" s="247"/>
      <c r="AK32" s="1119" t="s">
        <v>506</v>
      </c>
      <c r="AL32" s="1120"/>
      <c r="AM32" s="1120"/>
      <c r="AN32" s="1121"/>
      <c r="AO32" s="291">
        <v>2583311</v>
      </c>
      <c r="AP32" s="291">
        <v>86056</v>
      </c>
      <c r="AQ32" s="292">
        <v>74841</v>
      </c>
      <c r="AR32" s="293">
        <v>15</v>
      </c>
    </row>
    <row r="33" spans="1:46" ht="13.5" customHeight="1" x14ac:dyDescent="0.15">
      <c r="A33" s="247"/>
      <c r="AK33" s="1119" t="s">
        <v>507</v>
      </c>
      <c r="AL33" s="1120"/>
      <c r="AM33" s="1120"/>
      <c r="AN33" s="1121"/>
      <c r="AO33" s="291" t="s">
        <v>493</v>
      </c>
      <c r="AP33" s="291" t="s">
        <v>493</v>
      </c>
      <c r="AQ33" s="292" t="s">
        <v>493</v>
      </c>
      <c r="AR33" s="293" t="s">
        <v>493</v>
      </c>
    </row>
    <row r="34" spans="1:46" ht="27" customHeight="1" x14ac:dyDescent="0.15">
      <c r="A34" s="247"/>
      <c r="AK34" s="1119" t="s">
        <v>508</v>
      </c>
      <c r="AL34" s="1120"/>
      <c r="AM34" s="1120"/>
      <c r="AN34" s="1121"/>
      <c r="AO34" s="291" t="s">
        <v>493</v>
      </c>
      <c r="AP34" s="291" t="s">
        <v>493</v>
      </c>
      <c r="AQ34" s="292">
        <v>1</v>
      </c>
      <c r="AR34" s="293" t="s">
        <v>493</v>
      </c>
    </row>
    <row r="35" spans="1:46" ht="27" customHeight="1" x14ac:dyDescent="0.15">
      <c r="A35" s="247"/>
      <c r="AK35" s="1119" t="s">
        <v>509</v>
      </c>
      <c r="AL35" s="1120"/>
      <c r="AM35" s="1120"/>
      <c r="AN35" s="1121"/>
      <c r="AO35" s="291">
        <v>1133395</v>
      </c>
      <c r="AP35" s="291">
        <v>37756</v>
      </c>
      <c r="AQ35" s="292">
        <v>16683</v>
      </c>
      <c r="AR35" s="293">
        <v>126.3</v>
      </c>
    </row>
    <row r="36" spans="1:46" ht="27" customHeight="1" x14ac:dyDescent="0.15">
      <c r="A36" s="247"/>
      <c r="AK36" s="1119" t="s">
        <v>510</v>
      </c>
      <c r="AL36" s="1120"/>
      <c r="AM36" s="1120"/>
      <c r="AN36" s="1121"/>
      <c r="AO36" s="291">
        <v>43724</v>
      </c>
      <c r="AP36" s="291">
        <v>1457</v>
      </c>
      <c r="AQ36" s="292">
        <v>2411</v>
      </c>
      <c r="AR36" s="293">
        <v>-39.6</v>
      </c>
    </row>
    <row r="37" spans="1:46" ht="13.5" customHeight="1" x14ac:dyDescent="0.15">
      <c r="A37" s="247"/>
      <c r="AK37" s="1119" t="s">
        <v>511</v>
      </c>
      <c r="AL37" s="1120"/>
      <c r="AM37" s="1120"/>
      <c r="AN37" s="1121"/>
      <c r="AO37" s="291">
        <v>14709</v>
      </c>
      <c r="AP37" s="291">
        <v>490</v>
      </c>
      <c r="AQ37" s="292">
        <v>548</v>
      </c>
      <c r="AR37" s="293">
        <v>-10.6</v>
      </c>
    </row>
    <row r="38" spans="1:46" ht="27" customHeight="1" x14ac:dyDescent="0.15">
      <c r="A38" s="247"/>
      <c r="AK38" s="1122" t="s">
        <v>512</v>
      </c>
      <c r="AL38" s="1123"/>
      <c r="AM38" s="1123"/>
      <c r="AN38" s="1124"/>
      <c r="AO38" s="294">
        <v>145</v>
      </c>
      <c r="AP38" s="294">
        <v>5</v>
      </c>
      <c r="AQ38" s="295">
        <v>7</v>
      </c>
      <c r="AR38" s="283">
        <v>-28.6</v>
      </c>
      <c r="AS38" s="290"/>
    </row>
    <row r="39" spans="1:46" x14ac:dyDescent="0.15">
      <c r="A39" s="247"/>
      <c r="AK39" s="1122" t="s">
        <v>513</v>
      </c>
      <c r="AL39" s="1123"/>
      <c r="AM39" s="1123"/>
      <c r="AN39" s="1124"/>
      <c r="AO39" s="291">
        <v>-254160</v>
      </c>
      <c r="AP39" s="291">
        <v>-8467</v>
      </c>
      <c r="AQ39" s="292">
        <v>-3756</v>
      </c>
      <c r="AR39" s="293">
        <v>125.4</v>
      </c>
      <c r="AS39" s="290"/>
    </row>
    <row r="40" spans="1:46" ht="27" customHeight="1" x14ac:dyDescent="0.15">
      <c r="A40" s="247"/>
      <c r="AK40" s="1119" t="s">
        <v>514</v>
      </c>
      <c r="AL40" s="1120"/>
      <c r="AM40" s="1120"/>
      <c r="AN40" s="1121"/>
      <c r="AO40" s="291">
        <v>-2516954</v>
      </c>
      <c r="AP40" s="291">
        <v>-83845</v>
      </c>
      <c r="AQ40" s="292">
        <v>-63247</v>
      </c>
      <c r="AR40" s="293">
        <v>32.6</v>
      </c>
      <c r="AS40" s="290"/>
    </row>
    <row r="41" spans="1:46" x14ac:dyDescent="0.15">
      <c r="A41" s="247"/>
      <c r="AK41" s="1125" t="s">
        <v>287</v>
      </c>
      <c r="AL41" s="1126"/>
      <c r="AM41" s="1126"/>
      <c r="AN41" s="1127"/>
      <c r="AO41" s="291">
        <v>1004170</v>
      </c>
      <c r="AP41" s="291">
        <v>33451</v>
      </c>
      <c r="AQ41" s="292">
        <v>27488</v>
      </c>
      <c r="AR41" s="293">
        <v>21.7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4" t="s">
        <v>484</v>
      </c>
      <c r="AN49" s="1116" t="s">
        <v>517</v>
      </c>
      <c r="AO49" s="1117"/>
      <c r="AP49" s="1117"/>
      <c r="AQ49" s="1117"/>
      <c r="AR49" s="1118"/>
    </row>
    <row r="50" spans="1:44" x14ac:dyDescent="0.15">
      <c r="A50" s="247"/>
      <c r="AK50" s="305"/>
      <c r="AL50" s="306"/>
      <c r="AM50" s="1115"/>
      <c r="AN50" s="307" t="s">
        <v>518</v>
      </c>
      <c r="AO50" s="308" t="s">
        <v>519</v>
      </c>
      <c r="AP50" s="309" t="s">
        <v>520</v>
      </c>
      <c r="AQ50" s="310" t="s">
        <v>521</v>
      </c>
      <c r="AR50" s="311" t="s">
        <v>522</v>
      </c>
    </row>
    <row r="51" spans="1:44" x14ac:dyDescent="0.15">
      <c r="A51" s="247"/>
      <c r="AK51" s="303" t="s">
        <v>523</v>
      </c>
      <c r="AL51" s="304"/>
      <c r="AM51" s="312">
        <v>3680475</v>
      </c>
      <c r="AN51" s="313">
        <v>112953</v>
      </c>
      <c r="AO51" s="314">
        <v>-28.5</v>
      </c>
      <c r="AP51" s="315">
        <v>92632</v>
      </c>
      <c r="AQ51" s="316">
        <v>-1.5</v>
      </c>
      <c r="AR51" s="317">
        <v>-27</v>
      </c>
    </row>
    <row r="52" spans="1:44" x14ac:dyDescent="0.15">
      <c r="A52" s="247"/>
      <c r="AK52" s="318"/>
      <c r="AL52" s="319" t="s">
        <v>524</v>
      </c>
      <c r="AM52" s="320">
        <v>1798084</v>
      </c>
      <c r="AN52" s="321">
        <v>55183</v>
      </c>
      <c r="AO52" s="322">
        <v>-11.8</v>
      </c>
      <c r="AP52" s="323">
        <v>47978</v>
      </c>
      <c r="AQ52" s="324">
        <v>-2</v>
      </c>
      <c r="AR52" s="325">
        <v>-9.8000000000000007</v>
      </c>
    </row>
    <row r="53" spans="1:44" x14ac:dyDescent="0.15">
      <c r="A53" s="247"/>
      <c r="AK53" s="303" t="s">
        <v>525</v>
      </c>
      <c r="AL53" s="304"/>
      <c r="AM53" s="312">
        <v>4379133</v>
      </c>
      <c r="AN53" s="313">
        <v>137286</v>
      </c>
      <c r="AO53" s="314">
        <v>21.5</v>
      </c>
      <c r="AP53" s="315">
        <v>96469</v>
      </c>
      <c r="AQ53" s="316">
        <v>4.0999999999999996</v>
      </c>
      <c r="AR53" s="317">
        <v>17.399999999999999</v>
      </c>
    </row>
    <row r="54" spans="1:44" x14ac:dyDescent="0.15">
      <c r="A54" s="247"/>
      <c r="AK54" s="318"/>
      <c r="AL54" s="319" t="s">
        <v>524</v>
      </c>
      <c r="AM54" s="320">
        <v>1650848</v>
      </c>
      <c r="AN54" s="321">
        <v>51754</v>
      </c>
      <c r="AO54" s="322">
        <v>-6.2</v>
      </c>
      <c r="AP54" s="323">
        <v>49775</v>
      </c>
      <c r="AQ54" s="324">
        <v>3.7</v>
      </c>
      <c r="AR54" s="325">
        <v>-9.9</v>
      </c>
    </row>
    <row r="55" spans="1:44" x14ac:dyDescent="0.15">
      <c r="A55" s="247"/>
      <c r="AK55" s="303" t="s">
        <v>526</v>
      </c>
      <c r="AL55" s="304"/>
      <c r="AM55" s="312">
        <v>2562118</v>
      </c>
      <c r="AN55" s="313">
        <v>81875</v>
      </c>
      <c r="AO55" s="314">
        <v>-40.4</v>
      </c>
      <c r="AP55" s="315">
        <v>85743</v>
      </c>
      <c r="AQ55" s="316">
        <v>-11.1</v>
      </c>
      <c r="AR55" s="317">
        <v>-29.3</v>
      </c>
    </row>
    <row r="56" spans="1:44" x14ac:dyDescent="0.15">
      <c r="A56" s="247"/>
      <c r="AK56" s="318"/>
      <c r="AL56" s="319" t="s">
        <v>524</v>
      </c>
      <c r="AM56" s="320">
        <v>1552854</v>
      </c>
      <c r="AN56" s="321">
        <v>49623</v>
      </c>
      <c r="AO56" s="322">
        <v>-4.0999999999999996</v>
      </c>
      <c r="AP56" s="323">
        <v>45231</v>
      </c>
      <c r="AQ56" s="324">
        <v>-9.1</v>
      </c>
      <c r="AR56" s="325">
        <v>5</v>
      </c>
    </row>
    <row r="57" spans="1:44" x14ac:dyDescent="0.15">
      <c r="A57" s="247"/>
      <c r="AK57" s="303" t="s">
        <v>527</v>
      </c>
      <c r="AL57" s="304"/>
      <c r="AM57" s="312">
        <v>1601674</v>
      </c>
      <c r="AN57" s="313">
        <v>52106</v>
      </c>
      <c r="AO57" s="314">
        <v>-36.4</v>
      </c>
      <c r="AP57" s="315">
        <v>92509</v>
      </c>
      <c r="AQ57" s="316">
        <v>7.9</v>
      </c>
      <c r="AR57" s="317">
        <v>-44.3</v>
      </c>
    </row>
    <row r="58" spans="1:44" x14ac:dyDescent="0.15">
      <c r="A58" s="247"/>
      <c r="AK58" s="318"/>
      <c r="AL58" s="319" t="s">
        <v>524</v>
      </c>
      <c r="AM58" s="320">
        <v>1022029</v>
      </c>
      <c r="AN58" s="321">
        <v>33249</v>
      </c>
      <c r="AO58" s="322">
        <v>-33</v>
      </c>
      <c r="AP58" s="323">
        <v>52274</v>
      </c>
      <c r="AQ58" s="324">
        <v>15.6</v>
      </c>
      <c r="AR58" s="325">
        <v>-48.6</v>
      </c>
    </row>
    <row r="59" spans="1:44" x14ac:dyDescent="0.15">
      <c r="A59" s="247"/>
      <c r="AK59" s="303" t="s">
        <v>528</v>
      </c>
      <c r="AL59" s="304"/>
      <c r="AM59" s="312">
        <v>2682878</v>
      </c>
      <c r="AN59" s="313">
        <v>89373</v>
      </c>
      <c r="AO59" s="314">
        <v>71.5</v>
      </c>
      <c r="AP59" s="315">
        <v>98544</v>
      </c>
      <c r="AQ59" s="316">
        <v>6.5</v>
      </c>
      <c r="AR59" s="317">
        <v>65</v>
      </c>
    </row>
    <row r="60" spans="1:44" x14ac:dyDescent="0.15">
      <c r="A60" s="247"/>
      <c r="AK60" s="318"/>
      <c r="AL60" s="319" t="s">
        <v>524</v>
      </c>
      <c r="AM60" s="320">
        <v>1882390</v>
      </c>
      <c r="AN60" s="321">
        <v>62707</v>
      </c>
      <c r="AO60" s="322">
        <v>88.6</v>
      </c>
      <c r="AP60" s="323">
        <v>55816</v>
      </c>
      <c r="AQ60" s="324">
        <v>6.8</v>
      </c>
      <c r="AR60" s="325">
        <v>81.8</v>
      </c>
    </row>
    <row r="61" spans="1:44" x14ac:dyDescent="0.15">
      <c r="A61" s="247"/>
      <c r="AK61" s="303" t="s">
        <v>529</v>
      </c>
      <c r="AL61" s="326"/>
      <c r="AM61" s="312">
        <v>2981256</v>
      </c>
      <c r="AN61" s="313">
        <v>94719</v>
      </c>
      <c r="AO61" s="314">
        <v>-2.5</v>
      </c>
      <c r="AP61" s="315">
        <v>93179</v>
      </c>
      <c r="AQ61" s="327">
        <v>1.2</v>
      </c>
      <c r="AR61" s="317">
        <v>-3.7</v>
      </c>
    </row>
    <row r="62" spans="1:44" x14ac:dyDescent="0.15">
      <c r="A62" s="247"/>
      <c r="AK62" s="318"/>
      <c r="AL62" s="319" t="s">
        <v>524</v>
      </c>
      <c r="AM62" s="320">
        <v>1581241</v>
      </c>
      <c r="AN62" s="321">
        <v>50503</v>
      </c>
      <c r="AO62" s="322">
        <v>6.7</v>
      </c>
      <c r="AP62" s="323">
        <v>50215</v>
      </c>
      <c r="AQ62" s="324">
        <v>3</v>
      </c>
      <c r="AR62" s="325">
        <v>3.7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VgEVn2RZ1RG9f4NiHfs2AkOXCssI8cEhmtuO0e2uXN7gCOm7ECfRCCyIlicL5gpwzxSyqIWjstt1rCIDccVVBg==" saltValue="It+G88fDaR0kHu/Lhr3E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t700+X8qJC7dEfgswzb1XZrZ31vprpTmWQf7OtQYpOBfDFdAbktSSDlUNDepLeu6uOhYDHYqFqJ7vamTW6sesA==" saltValue="wQ3iG/0EsPbMVNxsGmMT0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KUlDiRIbZkf2qDDEfx1B2Wd0Hf5wpZUNpKgp5IZDUDced5zsDjM7UMOEq3q5ogO3nxJURp1dNW0eC7CJF/L52w==" saltValue="t9VhJjODjBipHDanEfE00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8" t="s">
        <v>3</v>
      </c>
      <c r="D47" s="1128"/>
      <c r="E47" s="1129"/>
      <c r="F47" s="11">
        <v>26.23</v>
      </c>
      <c r="G47" s="12">
        <v>25.32</v>
      </c>
      <c r="H47" s="12">
        <v>30.92</v>
      </c>
      <c r="I47" s="12">
        <v>34.090000000000003</v>
      </c>
      <c r="J47" s="13">
        <v>38.07</v>
      </c>
    </row>
    <row r="48" spans="2:10" ht="57.75" customHeight="1" x14ac:dyDescent="0.15">
      <c r="B48" s="14"/>
      <c r="C48" s="1130" t="s">
        <v>4</v>
      </c>
      <c r="D48" s="1130"/>
      <c r="E48" s="1131"/>
      <c r="F48" s="15">
        <v>0.56999999999999995</v>
      </c>
      <c r="G48" s="16">
        <v>9.58</v>
      </c>
      <c r="H48" s="16">
        <v>6.88</v>
      </c>
      <c r="I48" s="16">
        <v>8.5399999999999991</v>
      </c>
      <c r="J48" s="17">
        <v>1.73</v>
      </c>
    </row>
    <row r="49" spans="2:10" ht="57.75" customHeight="1" thickBot="1" x14ac:dyDescent="0.2">
      <c r="B49" s="18"/>
      <c r="C49" s="1132" t="s">
        <v>5</v>
      </c>
      <c r="D49" s="1132"/>
      <c r="E49" s="1133"/>
      <c r="F49" s="19" t="s">
        <v>536</v>
      </c>
      <c r="G49" s="20">
        <v>9.31</v>
      </c>
      <c r="H49" s="20">
        <v>1.99</v>
      </c>
      <c r="I49" s="20">
        <v>5.18</v>
      </c>
      <c r="J49" s="21" t="s">
        <v>537</v>
      </c>
    </row>
    <row r="50" spans="2:10" x14ac:dyDescent="0.15"/>
  </sheetData>
  <sheetProtection algorithmName="SHA-512" hashValue="u4paqAiByIUJx1/thdAYPoQxV/avceK1BTkBvG/NXj/LXlB4a+WOjOHVGF7Imd4xzHtpfb/gdYdS0KfHySE4HA==" saltValue="AsXKlkzLNkzBdj/Slqd4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財務調査課</dc:creator>
  <cp:keywords/>
  <dc:description/>
  <cp:lastModifiedBy>城下 雄亮</cp:lastModifiedBy>
  <cp:lastPrinted>2026-03-18T00:55:47Z</cp:lastPrinted>
  <dcterms:created xsi:type="dcterms:W3CDTF">2026-02-23T08:49:29Z</dcterms:created>
  <dcterms:modified xsi:type="dcterms:W3CDTF">2026-03-27T07:30:14Z</dcterms:modified>
  <cp:category/>
</cp:coreProperties>
</file>