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法非適用　駐車場事業\"/>
    </mc:Choice>
  </mc:AlternateContent>
  <workbookProtection workbookAlgorithmName="SHA-512" workbookHashValue="1noTTDlCGlpqWum3aocAgTQXAgWpXiFETau4aZVR6BW+yu4Pnebazt/ypXSBEpz7uN/5LytJaFmtR9gnsFh4LQ==" workbookSaltValue="0j9oHGspjJm1rkbystjkI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MA51" i="4"/>
  <c r="IT76" i="4"/>
  <c r="CS51" i="4"/>
  <c r="HJ30" i="4"/>
  <c r="BZ76" i="4"/>
  <c r="CS30" i="4"/>
  <c r="C11" i="5"/>
  <c r="D11" i="5"/>
  <c r="E11" i="5"/>
  <c r="B11" i="5"/>
  <c r="BK76" i="4" l="1"/>
  <c r="LH51" i="4"/>
  <c r="BZ30" i="4"/>
  <c r="LT76" i="4"/>
  <c r="GQ51" i="4"/>
  <c r="LH30" i="4"/>
  <c r="IE76" i="4"/>
  <c r="BZ51" i="4"/>
  <c r="GQ30" i="4"/>
  <c r="BG30" i="4"/>
  <c r="KO30" i="4"/>
  <c r="HP76" i="4"/>
  <c r="AV76" i="4"/>
  <c r="KO51" i="4"/>
  <c r="FX51" i="4"/>
  <c r="BG51" i="4"/>
  <c r="FX30" i="4"/>
  <c r="LE76" i="4"/>
  <c r="FE51" i="4"/>
  <c r="HA76" i="4"/>
  <c r="AN51" i="4"/>
  <c r="FE30" i="4"/>
  <c r="KP76" i="4"/>
  <c r="AN30" i="4"/>
  <c r="AG76" i="4"/>
  <c r="JV30" i="4"/>
  <c r="JV51" i="4"/>
  <c r="KA76" i="4"/>
  <c r="EL51" i="4"/>
  <c r="JC30" i="4"/>
  <c r="U30" i="4"/>
  <c r="R76" i="4"/>
  <c r="GL76" i="4"/>
  <c r="U51" i="4"/>
  <c r="EL30"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<sst xmlns="http://schemas.openxmlformats.org/spreadsheetml/2006/main" count="278" uniqueCount="133">
  <si>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</si>
  <si>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</si>
  <si>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</si>
  <si>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</si>
  <si>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</si>
  <si>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</si>
  <si>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</si>
  <si>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</si>
  <si>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</si>
  <si>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</si>
  <si>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</si>
  <si>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</si>
  <si>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</si>
  <si>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</si>
  <si>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</si>
  <si>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</si>
  <si>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</si>
  <si>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</si>
  <si>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</si>
  <si>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</si>
  <si>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</si>
  <si>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</si>
  <si>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</si>
  <si>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</si>
  <si>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</si>
  <si>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</si>
  <si>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</si>
  <si>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</si>
  <si>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</si>
  <si>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</si>
  <si>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</si>
  <si>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</si>
  <si>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</si>
  <si>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</si>
  <si>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</si>
  <si>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</si>
  <si>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</si>
  <si>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</si>
  <si>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</si>
  <si>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</si>
  <si>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</si>
  <si>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</si>
  <si>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</si>
  <si>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</si>
  <si>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</si>
  <si>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</si>
  <si>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</si>
  <si>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</si>
  <si>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</si>
  <si>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</si>
  <si>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</si>
  <si>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</si>
  <si>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</si>
  <si>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</si>
  <si>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</si>
  <si>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</si>
  <si>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</si>
  <si>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</si>
  <si>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</si>
  <si>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</si>
  <si>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</si>
  <si>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</si>
  <si>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</si>
  <si>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</si>
  <si>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</si>
  <si>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</si>
  <si>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</si>
  <si>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</si>
  <si>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</si>
  <si>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</si>
  <si>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</si>
  <si>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</si>
  <si>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</si>
  <si>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</si>
  <si>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</si>
  <si>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</si>
  <si>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</si>
  <si>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</si>
  <si>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</si>
  <si>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</si>
  <si>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</si>
  <si>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</si>
  <si>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</si>
  <si>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</si>
  <si>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</si>
  <si>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</si>
  <si>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</si>
  <si>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</si>
  <si>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</si>
  <si>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</si>
  <si>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</si>
  <si>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</si>
  <si>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</si>
  <si>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</si>
  <si>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</si>
  <si>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</si>
  <si>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</si>
  <si>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</si>
  <si>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</si>
  <si>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</si>
  <si>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</si>
  <si>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</si>
  <si>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</si>
  <si>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</si>
  <si>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</si>
  <si>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</si>
  <si>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</si>
  <si>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</si>
  <si>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</si>
  <si>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</si>
  <si>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</si>
  <si>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</si>
  <si>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中央駐車場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</si>
  <si>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</si>
  <si>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</si>
  <si>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</si>
  <si>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</si>
  <si>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</si>
  <si>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</si>
  <si>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</si>
  <si>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</si>
  <si>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</si>
  <si>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</si>
  <si>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</si>
  <si>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</si>
  <si>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</si>
  <si>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</si>
  <si>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</si>
  <si>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</si>
  <si>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類似施設平均を下回っており、令和3年度も新型コロナウイルス感染症の影響により減収となっているため、比率は減少している。
④売上高GOP比率
⑤EBITDA
　売上高GOP比率は、類似施設を上回っており、利益率は高い。
　EBITDAが平均値を下回っておりのは、収容台数が33台と小規模な駐車場であり、利益そのものが少ないことが原因として挙げられる。</t>
    <rPh sb="1" eb="4">
      <t>シュウエキテキ</t>
    </rPh>
    <rPh sb="4" eb="6">
      <t>シュウシ</t>
    </rPh>
    <rPh sb="6" eb="8">
      <t>ヒリツ</t>
    </rPh>
    <rPh sb="10" eb="12">
      <t>ルイジ</t>
    </rPh>
    <rPh sb="12" eb="14">
      <t>シセツ</t>
    </rPh>
    <rPh sb="14" eb="16">
      <t>ヘイキン</t>
    </rPh>
    <rPh sb="17" eb="19">
      <t>シタマワ</t>
    </rPh>
    <rPh sb="24" eb="25">
      <t>レイ</t>
    </rPh>
    <rPh sb="25" eb="26">
      <t>ワ</t>
    </rPh>
    <rPh sb="27" eb="29">
      <t>ネンド</t>
    </rPh>
    <rPh sb="30" eb="32">
      <t>シンガタ</t>
    </rPh>
    <rPh sb="39" eb="42">
      <t>カンセンショウ</t>
    </rPh>
    <rPh sb="43" eb="45">
      <t>エイキョウ</t>
    </rPh>
    <rPh sb="48" eb="50">
      <t>ゲンシュウ</t>
    </rPh>
    <rPh sb="59" eb="61">
      <t>ヒリツ</t>
    </rPh>
    <rPh sb="62" eb="64">
      <t>ゲンショウ</t>
    </rPh>
    <rPh sb="72" eb="74">
      <t>ウリアゲ</t>
    </rPh>
    <rPh sb="74" eb="75">
      <t>ダカ</t>
    </rPh>
    <rPh sb="78" eb="80">
      <t>ヒリツ</t>
    </rPh>
    <rPh sb="90" eb="92">
      <t>ウリアゲ</t>
    </rPh>
    <rPh sb="92" eb="93">
      <t>ダカ</t>
    </rPh>
    <rPh sb="96" eb="98">
      <t>ヒリツ</t>
    </rPh>
    <rPh sb="100" eb="102">
      <t>ルイジ</t>
    </rPh>
    <rPh sb="102" eb="104">
      <t>シセツ</t>
    </rPh>
    <rPh sb="105" eb="107">
      <t>ウワマワ</t>
    </rPh>
    <rPh sb="112" eb="114">
      <t>リエキ</t>
    </rPh>
    <rPh sb="114" eb="115">
      <t>リツ</t>
    </rPh>
    <rPh sb="116" eb="117">
      <t>タカ</t>
    </rPh>
    <rPh sb="128" eb="131">
      <t>ヘイキンチ</t>
    </rPh>
    <rPh sb="132" eb="134">
      <t>シタマワ</t>
    </rPh>
    <rPh sb="141" eb="143">
      <t>シュウヨウ</t>
    </rPh>
    <rPh sb="143" eb="145">
      <t>ダイスウ</t>
    </rPh>
    <rPh sb="148" eb="149">
      <t>ダイ</t>
    </rPh>
    <rPh sb="150" eb="153">
      <t>ショウキボ</t>
    </rPh>
    <rPh sb="154" eb="157">
      <t>チュウシャジョウ</t>
    </rPh>
    <rPh sb="161" eb="163">
      <t>リエキ</t>
    </rPh>
    <rPh sb="168" eb="169">
      <t>スク</t>
    </rPh>
    <rPh sb="174" eb="176">
      <t>ゲンイン</t>
    </rPh>
    <rPh sb="179" eb="180">
      <t>ア</t>
    </rPh>
    <phoneticPr fontId="5"/>
  </si>
  <si>
    <t>⑧設備投資見込額
　平面駐車場であり、大きな改修等は見込んでいないが、機器の老朽化がみられるため、今後設備の更新を検討していく。</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6" eb="28">
      <t>ミコ</t>
    </rPh>
    <rPh sb="35" eb="37">
      <t>キキ</t>
    </rPh>
    <rPh sb="38" eb="41">
      <t>ロウキュウカ</t>
    </rPh>
    <rPh sb="49" eb="51">
      <t>コンゴ</t>
    </rPh>
    <rPh sb="51" eb="53">
      <t>セツビ</t>
    </rPh>
    <rPh sb="54" eb="56">
      <t>コウシン</t>
    </rPh>
    <rPh sb="57" eb="59">
      <t>ケントウ</t>
    </rPh>
    <phoneticPr fontId="5"/>
  </si>
  <si>
    <t>⑪稼働率
　減少傾向にあるが、類似施設平均を若干上回っている。</t>
    <rPh sb="1" eb="3">
      <t>カドウ</t>
    </rPh>
    <rPh sb="3" eb="4">
      <t>リツ</t>
    </rPh>
    <rPh sb="6" eb="8">
      <t>ゲンショウ</t>
    </rPh>
    <rPh sb="8" eb="10">
      <t>ケイコウ</t>
    </rPh>
    <rPh sb="15" eb="17">
      <t>ルイジ</t>
    </rPh>
    <rPh sb="17" eb="19">
      <t>シセツ</t>
    </rPh>
    <rPh sb="19" eb="21">
      <t>ヘイキン</t>
    </rPh>
    <rPh sb="22" eb="24">
      <t>ジャッカン</t>
    </rPh>
    <rPh sb="24" eb="26">
      <t>ウワマワ</t>
    </rPh>
    <phoneticPr fontId="5"/>
  </si>
  <si>
    <t>　収入は減少傾向にあるが、営業に関する収益性は平均値以上であり、稼働率についても平均値以上の値となっている。
　中心市街地に位置するため、買い物客等の利用が多い。</t>
    <rPh sb="1" eb="3">
      <t>シュウニュウ</t>
    </rPh>
    <rPh sb="4" eb="6">
      <t>ゲンショウ</t>
    </rPh>
    <rPh sb="6" eb="8">
      <t>ケイコウ</t>
    </rPh>
    <rPh sb="13" eb="15">
      <t>エイギョウ</t>
    </rPh>
    <rPh sb="16" eb="17">
      <t>カン</t>
    </rPh>
    <rPh sb="19" eb="22">
      <t>シュウエキセイ</t>
    </rPh>
    <rPh sb="23" eb="26">
      <t>ヘイキンチ</t>
    </rPh>
    <rPh sb="26" eb="28">
      <t>イジョウ</t>
    </rPh>
    <rPh sb="32" eb="34">
      <t>カドウ</t>
    </rPh>
    <rPh sb="34" eb="35">
      <t>リツ</t>
    </rPh>
    <rPh sb="40" eb="42">
      <t>ヘイキン</t>
    </rPh>
    <rPh sb="42" eb="43">
      <t>チ</t>
    </rPh>
    <rPh sb="43" eb="45">
      <t>イジョウ</t>
    </rPh>
    <rPh sb="46" eb="47">
      <t>アタイ</t>
    </rPh>
    <rPh sb="56" eb="58">
      <t>チュウシン</t>
    </rPh>
    <rPh sb="58" eb="61">
      <t>シガイチ</t>
    </rPh>
    <rPh sb="62" eb="64">
      <t>イチ</t>
    </rPh>
    <rPh sb="69" eb="70">
      <t>カ</t>
    </rPh>
    <rPh sb="71" eb="72">
      <t>モノ</t>
    </rPh>
    <rPh sb="72" eb="73">
      <t>キャク</t>
    </rPh>
    <rPh sb="73" eb="74">
      <t>トウ</t>
    </rPh>
    <rPh sb="75" eb="77">
      <t>リヨウ</t>
    </rPh>
    <rPh sb="78" eb="7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</si>
</sst>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592.4</c:v>
                </c:pt>
                <c:pt idx="1">
                  <c:v>385.3</c:v>
                </c:pt>
                <c:pt idx="2">
                  <c:v>309.8</c:v>
                </c:pt>
                <c:pt idx="3">
                  <c:v>208.5</c:v>
                </c:pt>
                <c:pt idx="4">
                  <c:v>235.3</c:v>
                </c:pt>
              </c:numCache>
            </c:numRef>
          </c:val>
          <c:extLst>
            <c:ext xmlns:c16="http://schemas.microsoft.com/office/drawing/2014/chart" uri="{C3380CC4-5D6E-409C-BE32-E72D297353CC}">
              <c16:uniqueId val="{00000000-24B7-48FA-BCE7-7BA38F36717E}"/>
            </c:ext>
          </c:extLst>
        </c:ser>
        <c:dLbls>
          <c:showLegendKey val="0"/>
          <c:showVal val="0"/>
          <c:showCatName val="0"/>
          <c:showSerName val="0"/>
          <c:showPercent val="0"/>
          <c:showBubbleSize val="0"/>
        </c:dLbls>
        <c:gapWidth val="150"/>
        <c:axId val="54896128"/>
        <c:axId val="548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230.7</c:v>
                </c:pt>
                <c:pt idx="3">
                  <c:v>3200.8</c:v>
                </c:pt>
                <c:pt idx="4">
                  <c:v>274.39999999999998</c:v>
                </c:pt>
              </c:numCache>
            </c:numRef>
          </c:val>
          <c:smooth val="0"/>
          <c:extLst>
            <c:ext xmlns:c16="http://schemas.microsoft.com/office/drawing/2014/chart" uri="{C3380CC4-5D6E-409C-BE32-E72D297353CC}">
              <c16:uniqueId val="{00000001-24B7-48FA-BCE7-7BA38F36717E}"/>
            </c:ext>
          </c:extLst>
        </c:ser>
        <c:dLbls>
          <c:showLegendKey val="0"/>
          <c:showVal val="0"/>
          <c:showCatName val="0"/>
          <c:showSerName val="0"/>
          <c:showPercent val="0"/>
          <c:showBubbleSize val="0"/>
        </c:dLbls>
        <c:marker val="1"/>
        <c:smooth val="0"/>
        <c:axId val="54896128"/>
        <c:axId val="54898048"/>
      </c:lineChart>
      <c:catAx>
        <c:axId val="54896128"/>
        <c:scaling>
          <c:orientation val="minMax"/>
        </c:scaling>
        <c:delete val="1"/>
        <c:axPos val="b"/>
        <c:numFmt formatCode="General" sourceLinked="1"/>
        <c:majorTickMark val="none"/>
        <c:minorTickMark val="none"/>
        <c:tickLblPos val="none"/>
        <c:crossAx val="54898048"/>
        <c:crosses val="autoZero"/>
        <c:auto val="1"/>
        <c:lblAlgn val="ctr"/>
        <c:lblOffset val="100"/>
        <c:noMultiLvlLbl val="1"/>
      </c:catAx>
      <c:valAx>
        <c:axId val="548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2A-42F6-9A95-143ACDE29234}"/>
            </c:ext>
          </c:extLst>
        </c:ser>
        <c:dLbls>
          <c:showLegendKey val="0"/>
          <c:showVal val="0"/>
          <c:showCatName val="0"/>
          <c:showSerName val="0"/>
          <c:showPercent val="0"/>
          <c:showBubbleSize val="0"/>
        </c:dLbls>
        <c:gapWidth val="150"/>
        <c:axId val="70743552"/>
        <c:axId val="707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1555</c:v>
                </c:pt>
                <c:pt idx="3">
                  <c:v>764.6</c:v>
                </c:pt>
                <c:pt idx="4">
                  <c:v>72.599999999999994</c:v>
                </c:pt>
              </c:numCache>
            </c:numRef>
          </c:val>
          <c:smooth val="0"/>
          <c:extLst>
            <c:ext xmlns:c16="http://schemas.microsoft.com/office/drawing/2014/chart" uri="{C3380CC4-5D6E-409C-BE32-E72D297353CC}">
              <c16:uniqueId val="{00000001-032A-42F6-9A95-143ACDE29234}"/>
            </c:ext>
          </c:extLst>
        </c:ser>
        <c:dLbls>
          <c:showLegendKey val="0"/>
          <c:showVal val="0"/>
          <c:showCatName val="0"/>
          <c:showSerName val="0"/>
          <c:showPercent val="0"/>
          <c:showBubbleSize val="0"/>
        </c:dLbls>
        <c:marker val="1"/>
        <c:smooth val="0"/>
        <c:axId val="70743552"/>
        <c:axId val="70745472"/>
      </c:lineChart>
      <c:catAx>
        <c:axId val="70743552"/>
        <c:scaling>
          <c:orientation val="minMax"/>
        </c:scaling>
        <c:delete val="1"/>
        <c:axPos val="b"/>
        <c:numFmt formatCode="General" sourceLinked="1"/>
        <c:majorTickMark val="none"/>
        <c:minorTickMark val="none"/>
        <c:tickLblPos val="none"/>
        <c:crossAx val="70745472"/>
        <c:crosses val="autoZero"/>
        <c:auto val="1"/>
        <c:lblAlgn val="ctr"/>
        <c:lblOffset val="100"/>
        <c:noMultiLvlLbl val="1"/>
      </c:catAx>
      <c:valAx>
        <c:axId val="707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7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8E9-48A4-B302-13A5FEF6E3F7}"/>
            </c:ext>
          </c:extLst>
        </c:ser>
        <c:dLbls>
          <c:showLegendKey val="0"/>
          <c:showVal val="0"/>
          <c:showCatName val="0"/>
          <c:showSerName val="0"/>
          <c:showPercent val="0"/>
          <c:showBubbleSize val="0"/>
        </c:dLbls>
        <c:gapWidth val="150"/>
        <c:axId val="102642816"/>
        <c:axId val="1026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8E9-48A4-B302-13A5FEF6E3F7}"/>
            </c:ext>
          </c:extLst>
        </c:ser>
        <c:dLbls>
          <c:showLegendKey val="0"/>
          <c:showVal val="0"/>
          <c:showCatName val="0"/>
          <c:showSerName val="0"/>
          <c:showPercent val="0"/>
          <c:showBubbleSize val="0"/>
        </c:dLbls>
        <c:marker val="1"/>
        <c:smooth val="0"/>
        <c:axId val="102642816"/>
        <c:axId val="102644736"/>
      </c:lineChart>
      <c:catAx>
        <c:axId val="102642816"/>
        <c:scaling>
          <c:orientation val="minMax"/>
        </c:scaling>
        <c:delete val="1"/>
        <c:axPos val="b"/>
        <c:numFmt formatCode="General" sourceLinked="1"/>
        <c:majorTickMark val="none"/>
        <c:minorTickMark val="none"/>
        <c:tickLblPos val="none"/>
        <c:crossAx val="102644736"/>
        <c:crosses val="autoZero"/>
        <c:auto val="1"/>
        <c:lblAlgn val="ctr"/>
        <c:lblOffset val="100"/>
        <c:noMultiLvlLbl val="1"/>
      </c:catAx>
      <c:valAx>
        <c:axId val="10264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E61-4327-A479-F4C71705BCAA}"/>
            </c:ext>
          </c:extLst>
        </c:ser>
        <c:dLbls>
          <c:showLegendKey val="0"/>
          <c:showVal val="0"/>
          <c:showCatName val="0"/>
          <c:showSerName val="0"/>
          <c:showPercent val="0"/>
          <c:showBubbleSize val="0"/>
        </c:dLbls>
        <c:gapWidth val="150"/>
        <c:axId val="102564608"/>
        <c:axId val="1025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E61-4327-A479-F4C71705BCAA}"/>
            </c:ext>
          </c:extLst>
        </c:ser>
        <c:dLbls>
          <c:showLegendKey val="0"/>
          <c:showVal val="0"/>
          <c:showCatName val="0"/>
          <c:showSerName val="0"/>
          <c:showPercent val="0"/>
          <c:showBubbleSize val="0"/>
        </c:dLbls>
        <c:marker val="1"/>
        <c:smooth val="0"/>
        <c:axId val="102564608"/>
        <c:axId val="102566528"/>
      </c:lineChart>
      <c:catAx>
        <c:axId val="102564608"/>
        <c:scaling>
          <c:orientation val="minMax"/>
        </c:scaling>
        <c:delete val="1"/>
        <c:axPos val="b"/>
        <c:numFmt formatCode="General" sourceLinked="1"/>
        <c:majorTickMark val="none"/>
        <c:minorTickMark val="none"/>
        <c:tickLblPos val="none"/>
        <c:crossAx val="102566528"/>
        <c:crosses val="autoZero"/>
        <c:auto val="1"/>
        <c:lblAlgn val="ctr"/>
        <c:lblOffset val="100"/>
        <c:noMultiLvlLbl val="1"/>
      </c:catAx>
      <c:valAx>
        <c:axId val="10256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6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8F-4F4E-9332-9550E0B91B8A}"/>
            </c:ext>
          </c:extLst>
        </c:ser>
        <c:dLbls>
          <c:showLegendKey val="0"/>
          <c:showVal val="0"/>
          <c:showCatName val="0"/>
          <c:showSerName val="0"/>
          <c:showPercent val="0"/>
          <c:showBubbleSize val="0"/>
        </c:dLbls>
        <c:gapWidth val="150"/>
        <c:axId val="102602624"/>
        <c:axId val="1026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1.7</c:v>
                </c:pt>
                <c:pt idx="3">
                  <c:v>4.8</c:v>
                </c:pt>
                <c:pt idx="4">
                  <c:v>3.3</c:v>
                </c:pt>
              </c:numCache>
            </c:numRef>
          </c:val>
          <c:smooth val="0"/>
          <c:extLst>
            <c:ext xmlns:c16="http://schemas.microsoft.com/office/drawing/2014/chart" uri="{C3380CC4-5D6E-409C-BE32-E72D297353CC}">
              <c16:uniqueId val="{00000001-078F-4F4E-9332-9550E0B91B8A}"/>
            </c:ext>
          </c:extLst>
        </c:ser>
        <c:dLbls>
          <c:showLegendKey val="0"/>
          <c:showVal val="0"/>
          <c:showCatName val="0"/>
          <c:showSerName val="0"/>
          <c:showPercent val="0"/>
          <c:showBubbleSize val="0"/>
        </c:dLbls>
        <c:marker val="1"/>
        <c:smooth val="0"/>
        <c:axId val="102602624"/>
        <c:axId val="102608896"/>
      </c:lineChart>
      <c:catAx>
        <c:axId val="102602624"/>
        <c:scaling>
          <c:orientation val="minMax"/>
        </c:scaling>
        <c:delete val="1"/>
        <c:axPos val="b"/>
        <c:numFmt formatCode="General" sourceLinked="1"/>
        <c:majorTickMark val="none"/>
        <c:minorTickMark val="none"/>
        <c:tickLblPos val="none"/>
        <c:crossAx val="102608896"/>
        <c:crosses val="autoZero"/>
        <c:auto val="1"/>
        <c:lblAlgn val="ctr"/>
        <c:lblOffset val="100"/>
        <c:noMultiLvlLbl val="1"/>
      </c:catAx>
      <c:valAx>
        <c:axId val="10260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64D-4A06-8531-D273C2823226}"/>
            </c:ext>
          </c:extLst>
        </c:ser>
        <c:dLbls>
          <c:showLegendKey val="0"/>
          <c:showVal val="0"/>
          <c:showCatName val="0"/>
          <c:showSerName val="0"/>
          <c:showPercent val="0"/>
          <c:showBubbleSize val="0"/>
        </c:dLbls>
        <c:gapWidth val="150"/>
        <c:axId val="102791040"/>
        <c:axId val="1027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7</c:v>
                </c:pt>
                <c:pt idx="3">
                  <c:v>98</c:v>
                </c:pt>
                <c:pt idx="4">
                  <c:v>13</c:v>
                </c:pt>
              </c:numCache>
            </c:numRef>
          </c:val>
          <c:smooth val="0"/>
          <c:extLst>
            <c:ext xmlns:c16="http://schemas.microsoft.com/office/drawing/2014/chart" uri="{C3380CC4-5D6E-409C-BE32-E72D297353CC}">
              <c16:uniqueId val="{00000001-864D-4A06-8531-D273C2823226}"/>
            </c:ext>
          </c:extLst>
        </c:ser>
        <c:dLbls>
          <c:showLegendKey val="0"/>
          <c:showVal val="0"/>
          <c:showCatName val="0"/>
          <c:showSerName val="0"/>
          <c:showPercent val="0"/>
          <c:showBubbleSize val="0"/>
        </c:dLbls>
        <c:marker val="1"/>
        <c:smooth val="0"/>
        <c:axId val="102791040"/>
        <c:axId val="102793216"/>
      </c:lineChart>
      <c:catAx>
        <c:axId val="102791040"/>
        <c:scaling>
          <c:orientation val="minMax"/>
        </c:scaling>
        <c:delete val="1"/>
        <c:axPos val="b"/>
        <c:numFmt formatCode="General" sourceLinked="1"/>
        <c:majorTickMark val="none"/>
        <c:minorTickMark val="none"/>
        <c:tickLblPos val="none"/>
        <c:crossAx val="102793216"/>
        <c:crosses val="autoZero"/>
        <c:auto val="1"/>
        <c:lblAlgn val="ctr"/>
        <c:lblOffset val="100"/>
        <c:noMultiLvlLbl val="1"/>
      </c:catAx>
      <c:valAx>
        <c:axId val="10279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7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181.8</c:v>
                </c:pt>
                <c:pt idx="1">
                  <c:v>190.9</c:v>
                </c:pt>
                <c:pt idx="2">
                  <c:v>197</c:v>
                </c:pt>
                <c:pt idx="3">
                  <c:v>169.7</c:v>
                </c:pt>
                <c:pt idx="4">
                  <c:v>157.6</c:v>
                </c:pt>
              </c:numCache>
            </c:numRef>
          </c:val>
          <c:extLst>
            <c:ext xmlns:c16="http://schemas.microsoft.com/office/drawing/2014/chart" uri="{C3380CC4-5D6E-409C-BE32-E72D297353CC}">
              <c16:uniqueId val="{00000000-1BF1-47D2-8BB6-C7EB1B7CF40C}"/>
            </c:ext>
          </c:extLst>
        </c:ser>
        <c:dLbls>
          <c:showLegendKey val="0"/>
          <c:showVal val="0"/>
          <c:showCatName val="0"/>
          <c:showSerName val="0"/>
          <c:showPercent val="0"/>
          <c:showBubbleSize val="0"/>
        </c:dLbls>
        <c:gapWidth val="150"/>
        <c:axId val="102817792"/>
        <c:axId val="1028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164.6</c:v>
                </c:pt>
                <c:pt idx="3">
                  <c:v>128.5</c:v>
                </c:pt>
                <c:pt idx="4">
                  <c:v>138.1</c:v>
                </c:pt>
              </c:numCache>
            </c:numRef>
          </c:val>
          <c:smooth val="0"/>
          <c:extLst>
            <c:ext xmlns:c16="http://schemas.microsoft.com/office/drawing/2014/chart" uri="{C3380CC4-5D6E-409C-BE32-E72D297353CC}">
              <c16:uniqueId val="{00000001-1BF1-47D2-8BB6-C7EB1B7CF40C}"/>
            </c:ext>
          </c:extLst>
        </c:ser>
        <c:dLbls>
          <c:showLegendKey val="0"/>
          <c:showVal val="0"/>
          <c:showCatName val="0"/>
          <c:showSerName val="0"/>
          <c:showPercent val="0"/>
          <c:showBubbleSize val="0"/>
        </c:dLbls>
        <c:marker val="1"/>
        <c:smooth val="0"/>
        <c:axId val="102817792"/>
        <c:axId val="102819712"/>
      </c:lineChart>
      <c:catAx>
        <c:axId val="102817792"/>
        <c:scaling>
          <c:orientation val="minMax"/>
        </c:scaling>
        <c:delete val="1"/>
        <c:axPos val="b"/>
        <c:numFmt formatCode="General" sourceLinked="1"/>
        <c:majorTickMark val="none"/>
        <c:minorTickMark val="none"/>
        <c:tickLblPos val="none"/>
        <c:crossAx val="102819712"/>
        <c:crosses val="autoZero"/>
        <c:auto val="1"/>
        <c:lblAlgn val="ctr"/>
        <c:lblOffset val="100"/>
        <c:noMultiLvlLbl val="1"/>
      </c:catAx>
      <c:valAx>
        <c:axId val="1028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82.9</c:v>
                </c:pt>
                <c:pt idx="1">
                  <c:v>74.099999999999994</c:v>
                </c:pt>
                <c:pt idx="2">
                  <c:v>67.7</c:v>
                </c:pt>
                <c:pt idx="3">
                  <c:v>52</c:v>
                </c:pt>
                <c:pt idx="4">
                  <c:v>57.5</c:v>
                </c:pt>
              </c:numCache>
            </c:numRef>
          </c:val>
          <c:extLst>
            <c:ext xmlns:c16="http://schemas.microsoft.com/office/drawing/2014/chart" uri="{C3380CC4-5D6E-409C-BE32-E72D297353CC}">
              <c16:uniqueId val="{00000000-100C-496A-B916-5CC269CFA95F}"/>
            </c:ext>
          </c:extLst>
        </c:ser>
        <c:dLbls>
          <c:showLegendKey val="0"/>
          <c:showVal val="0"/>
          <c:showCatName val="0"/>
          <c:showSerName val="0"/>
          <c:showPercent val="0"/>
          <c:showBubbleSize val="0"/>
        </c:dLbls>
        <c:gapWidth val="150"/>
        <c:axId val="102861824"/>
        <c:axId val="1028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36.200000000000003</c:v>
                </c:pt>
                <c:pt idx="3">
                  <c:v>-56.4</c:v>
                </c:pt>
                <c:pt idx="4">
                  <c:v>16.899999999999999</c:v>
                </c:pt>
              </c:numCache>
            </c:numRef>
          </c:val>
          <c:smooth val="0"/>
          <c:extLst>
            <c:ext xmlns:c16="http://schemas.microsoft.com/office/drawing/2014/chart" uri="{C3380CC4-5D6E-409C-BE32-E72D297353CC}">
              <c16:uniqueId val="{00000001-100C-496A-B916-5CC269CFA95F}"/>
            </c:ext>
          </c:extLst>
        </c:ser>
        <c:dLbls>
          <c:showLegendKey val="0"/>
          <c:showVal val="0"/>
          <c:showCatName val="0"/>
          <c:showSerName val="0"/>
          <c:showPercent val="0"/>
          <c:showBubbleSize val="0"/>
        </c:dLbls>
        <c:marker val="1"/>
        <c:smooth val="0"/>
        <c:axId val="102861824"/>
        <c:axId val="102880384"/>
      </c:lineChart>
      <c:catAx>
        <c:axId val="102861824"/>
        <c:scaling>
          <c:orientation val="minMax"/>
        </c:scaling>
        <c:delete val="1"/>
        <c:axPos val="b"/>
        <c:numFmt formatCode="General" sourceLinked="1"/>
        <c:majorTickMark val="none"/>
        <c:minorTickMark val="none"/>
        <c:tickLblPos val="none"/>
        <c:crossAx val="102880384"/>
        <c:crosses val="autoZero"/>
        <c:auto val="1"/>
        <c:lblAlgn val="ctr"/>
        <c:lblOffset val="100"/>
        <c:noMultiLvlLbl val="1"/>
      </c:catAx>
      <c:valAx>
        <c:axId val="10288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4062</c:v>
                </c:pt>
                <c:pt idx="1">
                  <c:v>2796</c:v>
                </c:pt>
                <c:pt idx="2">
                  <c:v>3051</c:v>
                </c:pt>
                <c:pt idx="3">
                  <c:v>1453</c:v>
                </c:pt>
                <c:pt idx="4">
                  <c:v>1419</c:v>
                </c:pt>
              </c:numCache>
            </c:numRef>
          </c:val>
          <c:extLst>
            <c:ext xmlns:c16="http://schemas.microsoft.com/office/drawing/2014/chart" uri="{C3380CC4-5D6E-409C-BE32-E72D297353CC}">
              <c16:uniqueId val="{00000000-4B24-43D5-BB90-AF6C65CB935D}"/>
            </c:ext>
          </c:extLst>
        </c:ser>
        <c:dLbls>
          <c:showLegendKey val="0"/>
          <c:showVal val="0"/>
          <c:showCatName val="0"/>
          <c:showSerName val="0"/>
          <c:showPercent val="0"/>
          <c:showBubbleSize val="0"/>
        </c:dLbls>
        <c:gapWidth val="150"/>
        <c:axId val="102984320"/>
        <c:axId val="1029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24482</c:v>
                </c:pt>
                <c:pt idx="3">
                  <c:v>1059</c:v>
                </c:pt>
                <c:pt idx="4">
                  <c:v>2866</c:v>
                </c:pt>
              </c:numCache>
            </c:numRef>
          </c:val>
          <c:smooth val="0"/>
          <c:extLst>
            <c:ext xmlns:c16="http://schemas.microsoft.com/office/drawing/2014/chart" uri="{C3380CC4-5D6E-409C-BE32-E72D297353CC}">
              <c16:uniqueId val="{00000001-4B24-43D5-BB90-AF6C65CB935D}"/>
            </c:ext>
          </c:extLst>
        </c:ser>
        <c:dLbls>
          <c:showLegendKey val="0"/>
          <c:showVal val="0"/>
          <c:showCatName val="0"/>
          <c:showSerName val="0"/>
          <c:showPercent val="0"/>
          <c:showBubbleSize val="0"/>
        </c:dLbls>
        <c:marker val="1"/>
        <c:smooth val="0"/>
        <c:axId val="102984320"/>
        <c:axId val="102986496"/>
      </c:lineChart>
      <c:catAx>
        <c:axId val="102984320"/>
        <c:scaling>
          <c:orientation val="minMax"/>
        </c:scaling>
        <c:delete val="1"/>
        <c:axPos val="b"/>
        <c:numFmt formatCode="General" sourceLinked="1"/>
        <c:majorTickMark val="none"/>
        <c:minorTickMark val="none"/>
        <c:tickLblPos val="none"/>
        <c:crossAx val="102986496"/>
        <c:crosses val="autoZero"/>
        <c:auto val="1"/>
        <c:lblAlgn val="ctr"/>
        <c:lblOffset val="100"/>
        <c:noMultiLvlLbl val="1"/>
      </c:catAx>
      <c:valAx>
        <c:axId val="10298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8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愛媛県八幡浜市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913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592.4</v>
      </c>
      <c r="V31" s="113"/>
      <c r="W31" s="113"/>
      <c r="X31" s="113"/>
      <c r="Y31" s="113"/>
      <c r="Z31" s="113"/>
      <c r="AA31" s="113"/>
      <c r="AB31" s="113"/>
      <c r="AC31" s="113"/>
      <c r="AD31" s="113"/>
      <c r="AE31" s="113"/>
      <c r="AF31" s="113"/>
      <c r="AG31" s="113"/>
      <c r="AH31" s="113"/>
      <c r="AI31" s="113"/>
      <c r="AJ31" s="113"/>
      <c r="AK31" s="113"/>
      <c r="AL31" s="113"/>
      <c r="AM31" s="113"/>
      <c r="AN31" s="113">
        <f>データ!Z7</f>
        <v>385.3</v>
      </c>
      <c r="AO31" s="113"/>
      <c r="AP31" s="113"/>
      <c r="AQ31" s="113"/>
      <c r="AR31" s="113"/>
      <c r="AS31" s="113"/>
      <c r="AT31" s="113"/>
      <c r="AU31" s="113"/>
      <c r="AV31" s="113"/>
      <c r="AW31" s="113"/>
      <c r="AX31" s="113"/>
      <c r="AY31" s="113"/>
      <c r="AZ31" s="113"/>
      <c r="BA31" s="113"/>
      <c r="BB31" s="113"/>
      <c r="BC31" s="113"/>
      <c r="BD31" s="113"/>
      <c r="BE31" s="113"/>
      <c r="BF31" s="113"/>
      <c r="BG31" s="113">
        <f>データ!AA7</f>
        <v>309.8</v>
      </c>
      <c r="BH31" s="113"/>
      <c r="BI31" s="113"/>
      <c r="BJ31" s="113"/>
      <c r="BK31" s="113"/>
      <c r="BL31" s="113"/>
      <c r="BM31" s="113"/>
      <c r="BN31" s="113"/>
      <c r="BO31" s="113"/>
      <c r="BP31" s="113"/>
      <c r="BQ31" s="113"/>
      <c r="BR31" s="113"/>
      <c r="BS31" s="113"/>
      <c r="BT31" s="113"/>
      <c r="BU31" s="113"/>
      <c r="BV31" s="113"/>
      <c r="BW31" s="113"/>
      <c r="BX31" s="113"/>
      <c r="BY31" s="113"/>
      <c r="BZ31" s="113">
        <f>データ!AB7</f>
        <v>208.5</v>
      </c>
      <c r="CA31" s="113"/>
      <c r="CB31" s="113"/>
      <c r="CC31" s="113"/>
      <c r="CD31" s="113"/>
      <c r="CE31" s="113"/>
      <c r="CF31" s="113"/>
      <c r="CG31" s="113"/>
      <c r="CH31" s="113"/>
      <c r="CI31" s="113"/>
      <c r="CJ31" s="113"/>
      <c r="CK31" s="113"/>
      <c r="CL31" s="113"/>
      <c r="CM31" s="113"/>
      <c r="CN31" s="113"/>
      <c r="CO31" s="113"/>
      <c r="CP31" s="113"/>
      <c r="CQ31" s="113"/>
      <c r="CR31" s="113"/>
      <c r="CS31" s="113">
        <f>データ!AC7</f>
        <v>235.3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181.8</v>
      </c>
      <c r="JD31" s="115"/>
      <c r="JE31" s="115"/>
      <c r="JF31" s="115"/>
      <c r="JG31" s="115"/>
      <c r="JH31" s="115"/>
      <c r="JI31" s="115"/>
      <c r="JJ31" s="115"/>
      <c r="JK31" s="115"/>
      <c r="JL31" s="115"/>
      <c r="JM31" s="115"/>
      <c r="JN31" s="115"/>
      <c r="JO31" s="115"/>
      <c r="JP31" s="115"/>
      <c r="JQ31" s="115"/>
      <c r="JR31" s="115"/>
      <c r="JS31" s="115"/>
      <c r="JT31" s="115"/>
      <c r="JU31" s="116"/>
      <c r="JV31" s="114">
        <f>データ!DL7</f>
        <v>190.9</v>
      </c>
      <c r="JW31" s="115"/>
      <c r="JX31" s="115"/>
      <c r="JY31" s="115"/>
      <c r="JZ31" s="115"/>
      <c r="KA31" s="115"/>
      <c r="KB31" s="115"/>
      <c r="KC31" s="115"/>
      <c r="KD31" s="115"/>
      <c r="KE31" s="115"/>
      <c r="KF31" s="115"/>
      <c r="KG31" s="115"/>
      <c r="KH31" s="115"/>
      <c r="KI31" s="115"/>
      <c r="KJ31" s="115"/>
      <c r="KK31" s="115"/>
      <c r="KL31" s="115"/>
      <c r="KM31" s="115"/>
      <c r="KN31" s="116"/>
      <c r="KO31" s="114">
        <f>データ!DM7</f>
        <v>197</v>
      </c>
      <c r="KP31" s="115"/>
      <c r="KQ31" s="115"/>
      <c r="KR31" s="115"/>
      <c r="KS31" s="115"/>
      <c r="KT31" s="115"/>
      <c r="KU31" s="115"/>
      <c r="KV31" s="115"/>
      <c r="KW31" s="115"/>
      <c r="KX31" s="115"/>
      <c r="KY31" s="115"/>
      <c r="KZ31" s="115"/>
      <c r="LA31" s="115"/>
      <c r="LB31" s="115"/>
      <c r="LC31" s="115"/>
      <c r="LD31" s="115"/>
      <c r="LE31" s="115"/>
      <c r="LF31" s="115"/>
      <c r="LG31" s="116"/>
      <c r="LH31" s="114">
        <f>データ!DN7</f>
        <v>169.7</v>
      </c>
      <c r="LI31" s="115"/>
      <c r="LJ31" s="115"/>
      <c r="LK31" s="115"/>
      <c r="LL31" s="115"/>
      <c r="LM31" s="115"/>
      <c r="LN31" s="115"/>
      <c r="LO31" s="115"/>
      <c r="LP31" s="115"/>
      <c r="LQ31" s="115"/>
      <c r="LR31" s="115"/>
      <c r="LS31" s="115"/>
      <c r="LT31" s="115"/>
      <c r="LU31" s="115"/>
      <c r="LV31" s="115"/>
      <c r="LW31" s="115"/>
      <c r="LX31" s="115"/>
      <c r="LY31" s="115"/>
      <c r="LZ31" s="116"/>
      <c r="MA31" s="114">
        <f>データ!DO7</f>
        <v>157.6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230.7</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1.7</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164.6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82.9</v>
      </c>
      <c r="EM52" s="113"/>
      <c r="EN52" s="113"/>
      <c r="EO52" s="113"/>
      <c r="EP52" s="113"/>
      <c r="EQ52" s="113"/>
      <c r="ER52" s="113"/>
      <c r="ES52" s="113"/>
      <c r="ET52" s="113"/>
      <c r="EU52" s="113"/>
      <c r="EV52" s="113"/>
      <c r="EW52" s="113"/>
      <c r="EX52" s="113"/>
      <c r="EY52" s="113"/>
      <c r="EZ52" s="113"/>
      <c r="FA52" s="113"/>
      <c r="FB52" s="113"/>
      <c r="FC52" s="113"/>
      <c r="FD52" s="113"/>
      <c r="FE52" s="113">
        <f>データ!BG7</f>
        <v>74.099999999999994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67.7</v>
      </c>
      <c r="FY52" s="113"/>
      <c r="FZ52" s="113"/>
      <c r="GA52" s="113"/>
      <c r="GB52" s="113"/>
      <c r="GC52" s="113"/>
      <c r="GD52" s="113"/>
      <c r="GE52" s="113"/>
      <c r="GF52" s="113"/>
      <c r="GG52" s="113"/>
      <c r="GH52" s="113"/>
      <c r="GI52" s="113"/>
      <c r="GJ52" s="113"/>
      <c r="GK52" s="113"/>
      <c r="GL52" s="113"/>
      <c r="GM52" s="113"/>
      <c r="GN52" s="113"/>
      <c r="GO52" s="113"/>
      <c r="GP52" s="113"/>
      <c r="GQ52" s="113">
        <f>データ!BI7</f>
        <v>52</v>
      </c>
      <c r="GR52" s="113"/>
      <c r="GS52" s="113"/>
      <c r="GT52" s="113"/>
      <c r="GU52" s="113"/>
      <c r="GV52" s="113"/>
      <c r="GW52" s="113"/>
      <c r="GX52" s="113"/>
      <c r="GY52" s="113"/>
      <c r="GZ52" s="113"/>
      <c r="HA52" s="113"/>
      <c r="HB52" s="113"/>
      <c r="HC52" s="113"/>
      <c r="HD52" s="113"/>
      <c r="HE52" s="113"/>
      <c r="HF52" s="113"/>
      <c r="HG52" s="113"/>
      <c r="HH52" s="113"/>
      <c r="HI52" s="113"/>
      <c r="HJ52" s="113">
        <f>データ!BJ7</f>
        <v>57.5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4062</v>
      </c>
      <c r="JD52" s="120"/>
      <c r="JE52" s="120"/>
      <c r="JF52" s="120"/>
      <c r="JG52" s="120"/>
      <c r="JH52" s="120"/>
      <c r="JI52" s="120"/>
      <c r="JJ52" s="120"/>
      <c r="JK52" s="120"/>
      <c r="JL52" s="120"/>
      <c r="JM52" s="120"/>
      <c r="JN52" s="120"/>
      <c r="JO52" s="120"/>
      <c r="JP52" s="120"/>
      <c r="JQ52" s="120"/>
      <c r="JR52" s="120"/>
      <c r="JS52" s="120"/>
      <c r="JT52" s="120"/>
      <c r="JU52" s="120"/>
      <c r="JV52" s="120">
        <f>データ!BR7</f>
        <v>2796</v>
      </c>
      <c r="JW52" s="120"/>
      <c r="JX52" s="120"/>
      <c r="JY52" s="120"/>
      <c r="JZ52" s="120"/>
      <c r="KA52" s="120"/>
      <c r="KB52" s="120"/>
      <c r="KC52" s="120"/>
      <c r="KD52" s="120"/>
      <c r="KE52" s="120"/>
      <c r="KF52" s="120"/>
      <c r="KG52" s="120"/>
      <c r="KH52" s="120"/>
      <c r="KI52" s="120"/>
      <c r="KJ52" s="120"/>
      <c r="KK52" s="120"/>
      <c r="KL52" s="120"/>
      <c r="KM52" s="120"/>
      <c r="KN52" s="120"/>
      <c r="KO52" s="120">
        <f>データ!BS7</f>
        <v>3051</v>
      </c>
      <c r="KP52" s="120"/>
      <c r="KQ52" s="120"/>
      <c r="KR52" s="120"/>
      <c r="KS52" s="120"/>
      <c r="KT52" s="120"/>
      <c r="KU52" s="120"/>
      <c r="KV52" s="120"/>
      <c r="KW52" s="120"/>
      <c r="KX52" s="120"/>
      <c r="KY52" s="120"/>
      <c r="KZ52" s="120"/>
      <c r="LA52" s="120"/>
      <c r="LB52" s="120"/>
      <c r="LC52" s="120"/>
      <c r="LD52" s="120"/>
      <c r="LE52" s="120"/>
      <c r="LF52" s="120"/>
      <c r="LG52" s="120"/>
      <c r="LH52" s="120">
        <f>データ!BT7</f>
        <v>1453</v>
      </c>
      <c r="LI52" s="120"/>
      <c r="LJ52" s="120"/>
      <c r="LK52" s="120"/>
      <c r="LL52" s="120"/>
      <c r="LM52" s="120"/>
      <c r="LN52" s="120"/>
      <c r="LO52" s="120"/>
      <c r="LP52" s="120"/>
      <c r="LQ52" s="120"/>
      <c r="LR52" s="120"/>
      <c r="LS52" s="120"/>
      <c r="LT52" s="120"/>
      <c r="LU52" s="120"/>
      <c r="LV52" s="120"/>
      <c r="LW52" s="120"/>
      <c r="LX52" s="120"/>
      <c r="LY52" s="120"/>
      <c r="LZ52" s="120"/>
      <c r="MA52" s="120">
        <f>データ!BU7</f>
        <v>1419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7</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36.200000000000003</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24482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1555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QG5BR9TB01ceLt55S3kvX5aLFx9QMdTrNC8u9SFS2sjidVlwOGR8Mhy4BWO7GsrCNlmkcVXvO2rOH0zdqOA9A==" saltValue="TqE+fKcUAhZDe+VqnDN4x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89</v>
      </c>
      <c r="AV5" s="47" t="s">
        <v>101</v>
      </c>
      <c r="AW5" s="47" t="s">
        <v>104</v>
      </c>
      <c r="AX5" s="47" t="s">
        <v>92</v>
      </c>
      <c r="AY5" s="47" t="s">
        <v>93</v>
      </c>
      <c r="AZ5" s="47" t="s">
        <v>94</v>
      </c>
      <c r="BA5" s="47" t="s">
        <v>95</v>
      </c>
      <c r="BB5" s="47" t="s">
        <v>96</v>
      </c>
      <c r="BC5" s="47" t="s">
        <v>97</v>
      </c>
      <c r="BD5" s="47" t="s">
        <v>98</v>
      </c>
      <c r="BE5" s="47" t="s">
        <v>99</v>
      </c>
      <c r="BF5" s="47" t="s">
        <v>89</v>
      </c>
      <c r="BG5" s="47" t="s">
        <v>101</v>
      </c>
      <c r="BH5" s="47" t="s">
        <v>104</v>
      </c>
      <c r="BI5" s="47" t="s">
        <v>102</v>
      </c>
      <c r="BJ5" s="47" t="s">
        <v>93</v>
      </c>
      <c r="BK5" s="47" t="s">
        <v>94</v>
      </c>
      <c r="BL5" s="47" t="s">
        <v>95</v>
      </c>
      <c r="BM5" s="47" t="s">
        <v>96</v>
      </c>
      <c r="BN5" s="47" t="s">
        <v>97</v>
      </c>
      <c r="BO5" s="47" t="s">
        <v>98</v>
      </c>
      <c r="BP5" s="47" t="s">
        <v>99</v>
      </c>
      <c r="BQ5" s="47" t="s">
        <v>89</v>
      </c>
      <c r="BR5" s="47" t="s">
        <v>90</v>
      </c>
      <c r="BS5" s="47" t="s">
        <v>104</v>
      </c>
      <c r="BT5" s="47" t="s">
        <v>92</v>
      </c>
      <c r="BU5" s="47" t="s">
        <v>103</v>
      </c>
      <c r="BV5" s="47" t="s">
        <v>94</v>
      </c>
      <c r="BW5" s="47" t="s">
        <v>95</v>
      </c>
      <c r="BX5" s="47" t="s">
        <v>96</v>
      </c>
      <c r="BY5" s="47" t="s">
        <v>97</v>
      </c>
      <c r="BZ5" s="47" t="s">
        <v>98</v>
      </c>
      <c r="CA5" s="47" t="s">
        <v>99</v>
      </c>
      <c r="CB5" s="47" t="s">
        <v>89</v>
      </c>
      <c r="CC5" s="47" t="s">
        <v>90</v>
      </c>
      <c r="CD5" s="47" t="s">
        <v>104</v>
      </c>
      <c r="CE5" s="47" t="s">
        <v>92</v>
      </c>
      <c r="CF5" s="47" t="s">
        <v>103</v>
      </c>
      <c r="CG5" s="47" t="s">
        <v>94</v>
      </c>
      <c r="CH5" s="47" t="s">
        <v>95</v>
      </c>
      <c r="CI5" s="47" t="s">
        <v>96</v>
      </c>
      <c r="CJ5" s="47" t="s">
        <v>97</v>
      </c>
      <c r="CK5" s="47" t="s">
        <v>98</v>
      </c>
      <c r="CL5" s="47" t="s">
        <v>99</v>
      </c>
      <c r="CM5" s="145"/>
      <c r="CN5" s="145"/>
      <c r="CO5" s="47" t="s">
        <v>89</v>
      </c>
      <c r="CP5" s="47" t="s">
        <v>101</v>
      </c>
      <c r="CQ5" s="47" t="s">
        <v>91</v>
      </c>
      <c r="CR5" s="47" t="s">
        <v>102</v>
      </c>
      <c r="CS5" s="47" t="s">
        <v>103</v>
      </c>
      <c r="CT5" s="47" t="s">
        <v>94</v>
      </c>
      <c r="CU5" s="47" t="s">
        <v>95</v>
      </c>
      <c r="CV5" s="47" t="s">
        <v>96</v>
      </c>
      <c r="CW5" s="47" t="s">
        <v>97</v>
      </c>
      <c r="CX5" s="47" t="s">
        <v>98</v>
      </c>
      <c r="CY5" s="47" t="s">
        <v>99</v>
      </c>
      <c r="CZ5" s="47" t="s">
        <v>100</v>
      </c>
      <c r="DA5" s="47" t="s">
        <v>101</v>
      </c>
      <c r="DB5" s="47" t="s">
        <v>91</v>
      </c>
      <c r="DC5" s="47" t="s">
        <v>102</v>
      </c>
      <c r="DD5" s="47" t="s">
        <v>105</v>
      </c>
      <c r="DE5" s="47" t="s">
        <v>94</v>
      </c>
      <c r="DF5" s="47" t="s">
        <v>95</v>
      </c>
      <c r="DG5" s="47" t="s">
        <v>96</v>
      </c>
      <c r="DH5" s="47" t="s">
        <v>97</v>
      </c>
      <c r="DI5" s="47" t="s">
        <v>98</v>
      </c>
      <c r="DJ5" s="47" t="s">
        <v>35</v>
      </c>
      <c r="DK5" s="47" t="s">
        <v>89</v>
      </c>
      <c r="DL5" s="47" t="s">
        <v>101</v>
      </c>
      <c r="DM5" s="47" t="s">
        <v>104</v>
      </c>
      <c r="DN5" s="47" t="s">
        <v>92</v>
      </c>
      <c r="DO5" s="47" t="s">
        <v>103</v>
      </c>
      <c r="DP5" s="47" t="s">
        <v>94</v>
      </c>
      <c r="DQ5" s="47" t="s">
        <v>95</v>
      </c>
      <c r="DR5" s="47" t="s">
        <v>96</v>
      </c>
      <c r="DS5" s="47" t="s">
        <v>97</v>
      </c>
      <c r="DT5" s="47" t="s">
        <v>98</v>
      </c>
      <c r="DU5" s="47" t="s">
        <v>99</v>
      </c>
    </row>
    <row r="6" spans="1:125" s="54" customFormat="1" x14ac:dyDescent="0.15">
      <c r="A6" s="37" t="s">
        <v>106</v>
      </c>
      <c r="B6" s="48">
        <f>B8</f>
        <v>2021</v>
      </c>
      <c r="C6" s="48">
        <f t="shared" ref="C6:X6" si="1">C8</f>
        <v>382043</v>
      </c>
      <c r="D6" s="48">
        <f t="shared" si="1"/>
        <v>47</v>
      </c>
      <c r="E6" s="48">
        <f t="shared" si="1"/>
        <v>14</v>
      </c>
      <c r="F6" s="48">
        <f t="shared" si="1"/>
        <v>0</v>
      </c>
      <c r="G6" s="48">
        <f t="shared" si="1"/>
        <v>7</v>
      </c>
      <c r="H6" s="48" t="str">
        <f>SUBSTITUTE(H8,"　","")</f>
        <v>愛媛県八幡浜市</v>
      </c>
      <c r="I6" s="48" t="str">
        <f t="shared" si="1"/>
        <v>中央駐車場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23</v>
      </c>
      <c r="S6" s="50" t="str">
        <f t="shared" si="1"/>
        <v>公共施設</v>
      </c>
      <c r="T6" s="50" t="str">
        <f t="shared" si="1"/>
        <v>無</v>
      </c>
      <c r="U6" s="51">
        <f t="shared" si="1"/>
        <v>913</v>
      </c>
      <c r="V6" s="51">
        <f t="shared" si="1"/>
        <v>33</v>
      </c>
      <c r="W6" s="51">
        <f t="shared" si="1"/>
        <v>120</v>
      </c>
      <c r="X6" s="50" t="str">
        <f t="shared" si="1"/>
        <v>代行制</v>
      </c>
      <c r="Y6" s="52">
        <f>IF(Y8="-",NA(),Y8)</f>
        <v>592.4</v>
      </c>
      <c r="Z6" s="52">
        <f t="shared" ref="Z6:AH6" si="2">IF(Z8="-",NA(),Z8)</f>
        <v>385.3</v>
      </c>
      <c r="AA6" s="52">
        <f t="shared" si="2"/>
        <v>309.8</v>
      </c>
      <c r="AB6" s="52">
        <f t="shared" si="2"/>
        <v>208.5</v>
      </c>
      <c r="AC6" s="52">
        <f t="shared" si="2"/>
        <v>235.3</v>
      </c>
      <c r="AD6" s="52">
        <f t="shared" si="2"/>
        <v>241.9</v>
      </c>
      <c r="AE6" s="52">
        <f t="shared" si="2"/>
        <v>465.2</v>
      </c>
      <c r="AF6" s="52">
        <f t="shared" si="2"/>
        <v>230.7</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1.7</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7</v>
      </c>
      <c r="BC6" s="53">
        <f t="shared" si="4"/>
        <v>98</v>
      </c>
      <c r="BD6" s="53">
        <f t="shared" si="4"/>
        <v>13</v>
      </c>
      <c r="BE6" s="51" t="str">
        <f>IF(BE8="-","",IF(BE8="-","【-】","【"&amp;SUBSTITUTE(TEXT(BE8,"#,##0"),"-","△")&amp;"】"))</f>
        <v>【3,111】</v>
      </c>
      <c r="BF6" s="52">
        <f>IF(BF8="-",NA(),BF8)</f>
        <v>82.9</v>
      </c>
      <c r="BG6" s="52">
        <f t="shared" ref="BG6:BO6" si="5">IF(BG8="-",NA(),BG8)</f>
        <v>74.099999999999994</v>
      </c>
      <c r="BH6" s="52">
        <f t="shared" si="5"/>
        <v>67.7</v>
      </c>
      <c r="BI6" s="52">
        <f t="shared" si="5"/>
        <v>52</v>
      </c>
      <c r="BJ6" s="52">
        <f t="shared" si="5"/>
        <v>57.5</v>
      </c>
      <c r="BK6" s="52">
        <f t="shared" si="5"/>
        <v>19.8</v>
      </c>
      <c r="BL6" s="52">
        <f t="shared" si="5"/>
        <v>33.700000000000003</v>
      </c>
      <c r="BM6" s="52">
        <f t="shared" si="5"/>
        <v>36.200000000000003</v>
      </c>
      <c r="BN6" s="52">
        <f t="shared" si="5"/>
        <v>-56.4</v>
      </c>
      <c r="BO6" s="52">
        <f t="shared" si="5"/>
        <v>16.899999999999999</v>
      </c>
      <c r="BP6" s="49" t="str">
        <f>IF(BP8="-","",IF(BP8="-","【-】","【"&amp;SUBSTITUTE(TEXT(BP8,"#,##0.0"),"-","△")&amp;"】"))</f>
        <v>【0.8】</v>
      </c>
      <c r="BQ6" s="53">
        <f>IF(BQ8="-",NA(),BQ8)</f>
        <v>4062</v>
      </c>
      <c r="BR6" s="53">
        <f t="shared" ref="BR6:BZ6" si="6">IF(BR8="-",NA(),BR8)</f>
        <v>2796</v>
      </c>
      <c r="BS6" s="53">
        <f t="shared" si="6"/>
        <v>3051</v>
      </c>
      <c r="BT6" s="53">
        <f t="shared" si="6"/>
        <v>1453</v>
      </c>
      <c r="BU6" s="53">
        <f t="shared" si="6"/>
        <v>1419</v>
      </c>
      <c r="BV6" s="53">
        <f t="shared" si="6"/>
        <v>8624</v>
      </c>
      <c r="BW6" s="53">
        <f t="shared" si="6"/>
        <v>6546</v>
      </c>
      <c r="BX6" s="53">
        <f t="shared" si="6"/>
        <v>24482</v>
      </c>
      <c r="BY6" s="53">
        <f t="shared" si="6"/>
        <v>1059</v>
      </c>
      <c r="BZ6" s="53">
        <f t="shared" si="6"/>
        <v>2866</v>
      </c>
      <c r="CA6" s="51" t="str">
        <f>IF(CA8="-","",IF(CA8="-","【-】","【"&amp;SUBSTITUTE(TEXT(CA8,"#,##0"),"-","△")&amp;"】"))</f>
        <v>【10,906】</v>
      </c>
      <c r="CB6" s="52"/>
      <c r="CC6" s="52"/>
      <c r="CD6" s="52"/>
      <c r="CE6" s="52"/>
      <c r="CF6" s="52"/>
      <c r="CG6" s="52"/>
      <c r="CH6" s="52"/>
      <c r="CI6" s="52"/>
      <c r="CJ6" s="52"/>
      <c r="CK6" s="52"/>
      <c r="CL6" s="49" t="s">
        <v>107</v>
      </c>
      <c r="CM6" s="51">
        <f t="shared" ref="CM6:CN6" si="7">CM8</f>
        <v>62</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59.6</v>
      </c>
      <c r="DF6" s="52">
        <f t="shared" si="8"/>
        <v>51.7</v>
      </c>
      <c r="DG6" s="52">
        <f t="shared" si="8"/>
        <v>1555</v>
      </c>
      <c r="DH6" s="52">
        <f t="shared" si="8"/>
        <v>764.6</v>
      </c>
      <c r="DI6" s="52">
        <f t="shared" si="8"/>
        <v>72.599999999999994</v>
      </c>
      <c r="DJ6" s="49" t="str">
        <f>IF(DJ8="-","",IF(DJ8="-","【-】","【"&amp;SUBSTITUTE(TEXT(DJ8,"#,##0.0"),"-","△")&amp;"】"))</f>
        <v>【99.8】</v>
      </c>
      <c r="DK6" s="52">
        <f>IF(DK8="-",NA(),DK8)</f>
        <v>181.8</v>
      </c>
      <c r="DL6" s="52">
        <f t="shared" ref="DL6:DT6" si="9">IF(DL8="-",NA(),DL8)</f>
        <v>190.9</v>
      </c>
      <c r="DM6" s="52">
        <f t="shared" si="9"/>
        <v>197</v>
      </c>
      <c r="DN6" s="52">
        <f t="shared" si="9"/>
        <v>169.7</v>
      </c>
      <c r="DO6" s="52">
        <f t="shared" si="9"/>
        <v>157.6</v>
      </c>
      <c r="DP6" s="52">
        <f t="shared" si="9"/>
        <v>151.19999999999999</v>
      </c>
      <c r="DQ6" s="52">
        <f t="shared" si="9"/>
        <v>159.69999999999999</v>
      </c>
      <c r="DR6" s="52">
        <f t="shared" si="9"/>
        <v>164.6</v>
      </c>
      <c r="DS6" s="52">
        <f t="shared" si="9"/>
        <v>128.5</v>
      </c>
      <c r="DT6" s="52">
        <f t="shared" si="9"/>
        <v>138.1</v>
      </c>
      <c r="DU6" s="49" t="str">
        <f>IF(DU8="-","",IF(DU8="-","【-】","【"&amp;SUBSTITUTE(TEXT(DU8,"#,##0.0"),"-","△")&amp;"】"))</f>
        <v>【178.5】</v>
      </c>
    </row>
    <row r="7" spans="1:125" s="54" customFormat="1" x14ac:dyDescent="0.15">
      <c r="A7" s="37" t="s">
        <v>109</v>
      </c>
      <c r="B7" s="48">
        <f t="shared" ref="B7:X7" si="10">B8</f>
        <v>2021</v>
      </c>
      <c r="C7" s="48">
        <f t="shared" si="10"/>
        <v>382043</v>
      </c>
      <c r="D7" s="48">
        <f t="shared" si="10"/>
        <v>47</v>
      </c>
      <c r="E7" s="48">
        <f t="shared" si="10"/>
        <v>14</v>
      </c>
      <c r="F7" s="48">
        <f t="shared" si="10"/>
        <v>0</v>
      </c>
      <c r="G7" s="48">
        <f t="shared" si="10"/>
        <v>7</v>
      </c>
      <c r="H7" s="48" t="str">
        <f t="shared" si="10"/>
        <v>愛媛県　八幡浜市</v>
      </c>
      <c r="I7" s="48" t="str">
        <f t="shared" si="10"/>
        <v>中央駐車場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23</v>
      </c>
      <c r="S7" s="50" t="str">
        <f t="shared" si="10"/>
        <v>公共施設</v>
      </c>
      <c r="T7" s="50" t="str">
        <f t="shared" si="10"/>
        <v>無</v>
      </c>
      <c r="U7" s="51">
        <f t="shared" si="10"/>
        <v>913</v>
      </c>
      <c r="V7" s="51">
        <f t="shared" si="10"/>
        <v>33</v>
      </c>
      <c r="W7" s="51">
        <f t="shared" si="10"/>
        <v>120</v>
      </c>
      <c r="X7" s="50" t="str">
        <f t="shared" si="10"/>
        <v>代行制</v>
      </c>
      <c r="Y7" s="52">
        <f>Y8</f>
        <v>592.4</v>
      </c>
      <c r="Z7" s="52">
        <f t="shared" ref="Z7:AH7" si="11">Z8</f>
        <v>385.3</v>
      </c>
      <c r="AA7" s="52">
        <f t="shared" si="11"/>
        <v>309.8</v>
      </c>
      <c r="AB7" s="52">
        <f t="shared" si="11"/>
        <v>208.5</v>
      </c>
      <c r="AC7" s="52">
        <f t="shared" si="11"/>
        <v>235.3</v>
      </c>
      <c r="AD7" s="52">
        <f t="shared" si="11"/>
        <v>241.9</v>
      </c>
      <c r="AE7" s="52">
        <f t="shared" si="11"/>
        <v>465.2</v>
      </c>
      <c r="AF7" s="52">
        <f t="shared" si="11"/>
        <v>230.7</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1.7</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7</v>
      </c>
      <c r="BC7" s="53">
        <f t="shared" si="13"/>
        <v>98</v>
      </c>
      <c r="BD7" s="53">
        <f t="shared" si="13"/>
        <v>13</v>
      </c>
      <c r="BE7" s="51"/>
      <c r="BF7" s="52">
        <f>BF8</f>
        <v>82.9</v>
      </c>
      <c r="BG7" s="52">
        <f t="shared" ref="BG7:BO7" si="14">BG8</f>
        <v>74.099999999999994</v>
      </c>
      <c r="BH7" s="52">
        <f t="shared" si="14"/>
        <v>67.7</v>
      </c>
      <c r="BI7" s="52">
        <f t="shared" si="14"/>
        <v>52</v>
      </c>
      <c r="BJ7" s="52">
        <f t="shared" si="14"/>
        <v>57.5</v>
      </c>
      <c r="BK7" s="52">
        <f t="shared" si="14"/>
        <v>19.8</v>
      </c>
      <c r="BL7" s="52">
        <f t="shared" si="14"/>
        <v>33.700000000000003</v>
      </c>
      <c r="BM7" s="52">
        <f t="shared" si="14"/>
        <v>36.200000000000003</v>
      </c>
      <c r="BN7" s="52">
        <f t="shared" si="14"/>
        <v>-56.4</v>
      </c>
      <c r="BO7" s="52">
        <f t="shared" si="14"/>
        <v>16.899999999999999</v>
      </c>
      <c r="BP7" s="49"/>
      <c r="BQ7" s="53">
        <f>BQ8</f>
        <v>4062</v>
      </c>
      <c r="BR7" s="53">
        <f t="shared" ref="BR7:BZ7" si="15">BR8</f>
        <v>2796</v>
      </c>
      <c r="BS7" s="53">
        <f t="shared" si="15"/>
        <v>3051</v>
      </c>
      <c r="BT7" s="53">
        <f t="shared" si="15"/>
        <v>1453</v>
      </c>
      <c r="BU7" s="53">
        <f t="shared" si="15"/>
        <v>1419</v>
      </c>
      <c r="BV7" s="53">
        <f t="shared" si="15"/>
        <v>8624</v>
      </c>
      <c r="BW7" s="53">
        <f t="shared" si="15"/>
        <v>6546</v>
      </c>
      <c r="BX7" s="53">
        <f t="shared" si="15"/>
        <v>24482</v>
      </c>
      <c r="BY7" s="53">
        <f t="shared" si="15"/>
        <v>1059</v>
      </c>
      <c r="BZ7" s="53">
        <f t="shared" si="15"/>
        <v>2866</v>
      </c>
      <c r="CA7" s="51"/>
      <c r="CB7" s="52" t="s">
        <v>110</v>
      </c>
      <c r="CC7" s="52" t="s">
        <v>110</v>
      </c>
      <c r="CD7" s="52" t="s">
        <v>110</v>
      </c>
      <c r="CE7" s="52" t="s">
        <v>110</v>
      </c>
      <c r="CF7" s="52" t="s">
        <v>110</v>
      </c>
      <c r="CG7" s="52" t="s">
        <v>110</v>
      </c>
      <c r="CH7" s="52" t="s">
        <v>110</v>
      </c>
      <c r="CI7" s="52" t="s">
        <v>110</v>
      </c>
      <c r="CJ7" s="52" t="s">
        <v>110</v>
      </c>
      <c r="CK7" s="52" t="s">
        <v>108</v>
      </c>
      <c r="CL7" s="49"/>
      <c r="CM7" s="51">
        <f>CM8</f>
        <v>62</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59.6</v>
      </c>
      <c r="DF7" s="52">
        <f t="shared" si="16"/>
        <v>51.7</v>
      </c>
      <c r="DG7" s="52">
        <f t="shared" si="16"/>
        <v>1555</v>
      </c>
      <c r="DH7" s="52">
        <f t="shared" si="16"/>
        <v>764.6</v>
      </c>
      <c r="DI7" s="52">
        <f t="shared" si="16"/>
        <v>72.599999999999994</v>
      </c>
      <c r="DJ7" s="49"/>
      <c r="DK7" s="52">
        <f>DK8</f>
        <v>181.8</v>
      </c>
      <c r="DL7" s="52">
        <f t="shared" ref="DL7:DT7" si="17">DL8</f>
        <v>190.9</v>
      </c>
      <c r="DM7" s="52">
        <f t="shared" si="17"/>
        <v>197</v>
      </c>
      <c r="DN7" s="52">
        <f t="shared" si="17"/>
        <v>169.7</v>
      </c>
      <c r="DO7" s="52">
        <f t="shared" si="17"/>
        <v>157.6</v>
      </c>
      <c r="DP7" s="52">
        <f t="shared" si="17"/>
        <v>151.19999999999999</v>
      </c>
      <c r="DQ7" s="52">
        <f t="shared" si="17"/>
        <v>159.69999999999999</v>
      </c>
      <c r="DR7" s="52">
        <f t="shared" si="17"/>
        <v>164.6</v>
      </c>
      <c r="DS7" s="52">
        <f t="shared" si="17"/>
        <v>128.5</v>
      </c>
      <c r="DT7" s="52">
        <f t="shared" si="17"/>
        <v>138.1</v>
      </c>
      <c r="DU7" s="49"/>
    </row>
    <row r="8" spans="1:125" s="54" customFormat="1" x14ac:dyDescent="0.15">
      <c r="A8" s="37"/>
      <c r="B8" s="55">
        <v>2021</v>
      </c>
      <c r="C8" s="55">
        <v>382043</v>
      </c>
      <c r="D8" s="55">
        <v>47</v>
      </c>
      <c r="E8" s="55">
        <v>14</v>
      </c>
      <c r="F8" s="55">
        <v>0</v>
      </c>
      <c r="G8" s="55">
        <v>7</v>
      </c>
      <c r="H8" s="55" t="s">
        <v>111</v>
      </c>
      <c r="I8" s="55" t="s">
        <v>112</v>
      </c>
      <c r="J8" s="55" t="s">
        <v>113</v>
      </c>
      <c r="K8" s="55" t="s">
        <v>114</v>
      </c>
      <c r="L8" s="55" t="s">
        <v>115</v>
      </c>
      <c r="M8" s="55" t="s">
        <v>116</v>
      </c>
      <c r="N8" s="55" t="s">
        <v>117</v>
      </c>
      <c r="O8" s="56" t="s">
        <v>118</v>
      </c>
      <c r="P8" s="57" t="s">
        <v>119</v>
      </c>
      <c r="Q8" s="57" t="s">
        <v>120</v>
      </c>
      <c r="R8" s="58">
        <v>23</v>
      </c>
      <c r="S8" s="57" t="s">
        <v>121</v>
      </c>
      <c r="T8" s="57" t="s">
        <v>122</v>
      </c>
      <c r="U8" s="58">
        <v>913</v>
      </c>
      <c r="V8" s="58">
        <v>33</v>
      </c>
      <c r="W8" s="58">
        <v>120</v>
      </c>
      <c r="X8" s="57" t="s">
        <v>123</v>
      </c>
      <c r="Y8" s="59">
        <v>592.4</v>
      </c>
      <c r="Z8" s="59">
        <v>385.3</v>
      </c>
      <c r="AA8" s="59">
        <v>309.8</v>
      </c>
      <c r="AB8" s="59">
        <v>208.5</v>
      </c>
      <c r="AC8" s="59">
        <v>235.3</v>
      </c>
      <c r="AD8" s="59">
        <v>241.9</v>
      </c>
      <c r="AE8" s="59">
        <v>465.2</v>
      </c>
      <c r="AF8" s="59">
        <v>230.7</v>
      </c>
      <c r="AG8" s="59">
        <v>3200.8</v>
      </c>
      <c r="AH8" s="59">
        <v>274.39999999999998</v>
      </c>
      <c r="AI8" s="56">
        <v>236.1</v>
      </c>
      <c r="AJ8" s="59">
        <v>0</v>
      </c>
      <c r="AK8" s="59">
        <v>0</v>
      </c>
      <c r="AL8" s="59">
        <v>0</v>
      </c>
      <c r="AM8" s="59">
        <v>0</v>
      </c>
      <c r="AN8" s="59">
        <v>0</v>
      </c>
      <c r="AO8" s="59">
        <v>2.2999999999999998</v>
      </c>
      <c r="AP8" s="59">
        <v>9.6999999999999993</v>
      </c>
      <c r="AQ8" s="59">
        <v>1.7</v>
      </c>
      <c r="AR8" s="59">
        <v>4.8</v>
      </c>
      <c r="AS8" s="59">
        <v>3.3</v>
      </c>
      <c r="AT8" s="56">
        <v>5.2</v>
      </c>
      <c r="AU8" s="60">
        <v>0</v>
      </c>
      <c r="AV8" s="60">
        <v>0</v>
      </c>
      <c r="AW8" s="60">
        <v>0</v>
      </c>
      <c r="AX8" s="60">
        <v>0</v>
      </c>
      <c r="AY8" s="60">
        <v>0</v>
      </c>
      <c r="AZ8" s="60">
        <v>33</v>
      </c>
      <c r="BA8" s="60">
        <v>14</v>
      </c>
      <c r="BB8" s="60">
        <v>7</v>
      </c>
      <c r="BC8" s="60">
        <v>98</v>
      </c>
      <c r="BD8" s="60">
        <v>13</v>
      </c>
      <c r="BE8" s="60">
        <v>3111</v>
      </c>
      <c r="BF8" s="59">
        <v>82.9</v>
      </c>
      <c r="BG8" s="59">
        <v>74.099999999999994</v>
      </c>
      <c r="BH8" s="59">
        <v>67.7</v>
      </c>
      <c r="BI8" s="59">
        <v>52</v>
      </c>
      <c r="BJ8" s="59">
        <v>57.5</v>
      </c>
      <c r="BK8" s="59">
        <v>19.8</v>
      </c>
      <c r="BL8" s="59">
        <v>33.700000000000003</v>
      </c>
      <c r="BM8" s="59">
        <v>36.200000000000003</v>
      </c>
      <c r="BN8" s="59">
        <v>-56.4</v>
      </c>
      <c r="BO8" s="59">
        <v>16.899999999999999</v>
      </c>
      <c r="BP8" s="56">
        <v>0.8</v>
      </c>
      <c r="BQ8" s="60">
        <v>4062</v>
      </c>
      <c r="BR8" s="60">
        <v>2796</v>
      </c>
      <c r="BS8" s="60">
        <v>3051</v>
      </c>
      <c r="BT8" s="61">
        <v>1453</v>
      </c>
      <c r="BU8" s="61">
        <v>1419</v>
      </c>
      <c r="BV8" s="60">
        <v>8624</v>
      </c>
      <c r="BW8" s="60">
        <v>6546</v>
      </c>
      <c r="BX8" s="60">
        <v>24482</v>
      </c>
      <c r="BY8" s="60">
        <v>1059</v>
      </c>
      <c r="BZ8" s="60">
        <v>2866</v>
      </c>
      <c r="CA8" s="58">
        <v>10906</v>
      </c>
      <c r="CB8" s="59" t="s">
        <v>115</v>
      </c>
      <c r="CC8" s="59" t="s">
        <v>115</v>
      </c>
      <c r="CD8" s="59" t="s">
        <v>115</v>
      </c>
      <c r="CE8" s="59" t="s">
        <v>115</v>
      </c>
      <c r="CF8" s="59" t="s">
        <v>115</v>
      </c>
      <c r="CG8" s="59" t="s">
        <v>115</v>
      </c>
      <c r="CH8" s="59" t="s">
        <v>115</v>
      </c>
      <c r="CI8" s="59" t="s">
        <v>115</v>
      </c>
      <c r="CJ8" s="59" t="s">
        <v>115</v>
      </c>
      <c r="CK8" s="59" t="s">
        <v>115</v>
      </c>
      <c r="CL8" s="56" t="s">
        <v>115</v>
      </c>
      <c r="CM8" s="58">
        <v>62</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51.7</v>
      </c>
      <c r="DG8" s="59">
        <v>1555</v>
      </c>
      <c r="DH8" s="59">
        <v>764.6</v>
      </c>
      <c r="DI8" s="59">
        <v>72.599999999999994</v>
      </c>
      <c r="DJ8" s="56">
        <v>99.8</v>
      </c>
      <c r="DK8" s="59">
        <v>181.8</v>
      </c>
      <c r="DL8" s="59">
        <v>190.9</v>
      </c>
      <c r="DM8" s="59">
        <v>197</v>
      </c>
      <c r="DN8" s="59">
        <v>169.7</v>
      </c>
      <c r="DO8" s="59">
        <v>157.6</v>
      </c>
      <c r="DP8" s="59">
        <v>151.19999999999999</v>
      </c>
      <c r="DQ8" s="59">
        <v>159.69999999999999</v>
      </c>
      <c r="DR8" s="59">
        <v>164.6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2023-01-26T01:24:45Z</cp:lastPrinted>
  <dcterms:created xsi:type="dcterms:W3CDTF">2022-12-09T03:31:29Z</dcterms:created>
  <dcterms:modified xsi:type="dcterms:W3CDTF">2023-02-03T02:54:10Z</dcterms:modified>
  <cp:category/>
</cp:coreProperties>
</file>