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財政課\100_財政係\G\001_財政係\公営企業関係\03_経営比較分析表\R6年度\070226_【事前連絡】公営企業に係る経営比較分析表（令和５年度決算）の公表について\02_市ＨＰ公開\公表ファイル等　※県、総務省のHPよりDL\"/>
    </mc:Choice>
  </mc:AlternateContent>
  <workbookProtection workbookAlgorithmName="SHA-512" workbookHashValue="tmjeHd15dq9yQmGX98u9vBrMDRrqIanbEanOecAvShm0ki9Qmh4QeFQr6X666yzdtPGzQKGyPdgKxX+vm5zBqQ==" workbookSaltValue="8zhdZrhSNvkEusimSfisUg==" workbookSpinCount="100000" lockStructure="1"/>
  <bookViews>
    <workbookView xWindow="0" yWindow="0" windowWidth="28800" windowHeight="124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JV31" i="4" s="1"/>
  <c r="DK7" i="5"/>
  <c r="JC31" i="4" s="1"/>
  <c r="DI7" i="5"/>
  <c r="MI78" i="4" s="1"/>
  <c r="DH7" i="5"/>
  <c r="LT78" i="4" s="1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MA52" i="4" s="1"/>
  <c r="BT7" i="5"/>
  <c r="LH52" i="4" s="1"/>
  <c r="BS7" i="5"/>
  <c r="KO52" i="4" s="1"/>
  <c r="BR7" i="5"/>
  <c r="JV52" i="4" s="1"/>
  <c r="BQ7" i="5"/>
  <c r="JC52" i="4" s="1"/>
  <c r="BO7" i="5"/>
  <c r="HJ53" i="4" s="1"/>
  <c r="BN7" i="5"/>
  <c r="GQ53" i="4" s="1"/>
  <c r="BM7" i="5"/>
  <c r="FX53" i="4" s="1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AW7" i="5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EL32" i="4" s="1"/>
  <c r="AN7" i="5"/>
  <c r="HJ31" i="4" s="1"/>
  <c r="AM7" i="5"/>
  <c r="GQ31" i="4" s="1"/>
  <c r="AL7" i="5"/>
  <c r="FX31" i="4" s="1"/>
  <c r="AK7" i="5"/>
  <c r="FE31" i="4" s="1"/>
  <c r="AJ7" i="5"/>
  <c r="AH7" i="5"/>
  <c r="AG7" i="5"/>
  <c r="BZ32" i="4" s="1"/>
  <c r="AF7" i="5"/>
  <c r="BG32" i="4" s="1"/>
  <c r="AE7" i="5"/>
  <c r="AD7" i="5"/>
  <c r="AC7" i="5"/>
  <c r="CS31" i="4" s="1"/>
  <c r="AB7" i="5"/>
  <c r="BZ31" i="4" s="1"/>
  <c r="AA7" i="5"/>
  <c r="BG31" i="4" s="1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DU10" i="4" s="1"/>
  <c r="Q7" i="5"/>
  <c r="CF10" i="4" s="1"/>
  <c r="P7" i="5"/>
  <c r="O7" i="5"/>
  <c r="B10" i="4" s="1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CS53" i="4"/>
  <c r="BZ53" i="4"/>
  <c r="HJ52" i="4"/>
  <c r="GQ52" i="4"/>
  <c r="FX52" i="4"/>
  <c r="FE52" i="4"/>
  <c r="EL52" i="4"/>
  <c r="BZ52" i="4"/>
  <c r="BG52" i="4"/>
  <c r="LH32" i="4"/>
  <c r="KO32" i="4"/>
  <c r="HJ32" i="4"/>
  <c r="CS32" i="4"/>
  <c r="AN32" i="4"/>
  <c r="U32" i="4"/>
  <c r="MA31" i="4"/>
  <c r="LH31" i="4"/>
  <c r="KO31" i="4"/>
  <c r="EL31" i="4"/>
  <c r="LJ10" i="4"/>
  <c r="JQ10" i="4"/>
  <c r="JQ8" i="4"/>
  <c r="HX8" i="4"/>
  <c r="CF8" i="4"/>
  <c r="AQ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AV76" i="4"/>
  <c r="KO51" i="4"/>
  <c r="LE76" i="4"/>
  <c r="FX51" i="4"/>
  <c r="KO30" i="4"/>
  <c r="HP76" i="4"/>
  <c r="BG51" i="4"/>
  <c r="FX30" i="4"/>
  <c r="BG30" i="4"/>
  <c r="AN51" i="4"/>
  <c r="AN30" i="4"/>
  <c r="AG76" i="4"/>
  <c r="JV51" i="4"/>
  <c r="KP76" i="4"/>
  <c r="FE51" i="4"/>
  <c r="JV30" i="4"/>
  <c r="HA76" i="4"/>
  <c r="FE30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<sst xmlns="http://schemas.openxmlformats.org/spreadsheetml/2006/main" count="306" uniqueCount="133">
  <si>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</si>
  <si>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</si>
  <si>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</si>
  <si>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</si>
  <si>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</si>
  <si>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</si>
  <si>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</si>
  <si>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</si>
  <si>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</si>
  <si>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</si>
  <si>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</si>
  <si>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</si>
  <si>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</si>
  <si>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</si>
  <si>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</si>
  <si>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</si>
  <si>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</si>
  <si>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</si>
  <si>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</si>
  <si>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</si>
  <si>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</si>
  <si>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</si>
  <si>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</si>
  <si>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</si>
  <si>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</si>
  <si>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</si>
  <si>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</si>
  <si>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</si>
  <si>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</si>
  <si>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</si>
  <si>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</si>
  <si>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</si>
  <si>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</si>
  <si>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</si>
  <si>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</si>
  <si>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</si>
  <si>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</si>
  <si>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</si>
  <si>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</si>
  <si>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</si>
  <si>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</si>
  <si>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</si>
  <si>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</si>
  <si>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</si>
  <si>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</si>
  <si>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</si>
  <si>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</si>
  <si>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</si>
  <si>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</si>
  <si>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</si>
  <si>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</si>
  <si>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</si>
  <si>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</si>
  <si>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</si>
  <si>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</si>
  <si>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</si>
  <si>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</si>
  <si>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</si>
  <si>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</si>
  <si>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</si>
  <si>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</si>
  <si>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</si>
  <si>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</si>
  <si>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</si>
  <si>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</si>
  <si>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</si>
  <si>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</si>
  <si>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</si>
  <si>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</si>
  <si>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</si>
  <si>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</si>
  <si>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</si>
  <si>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</si>
  <si>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</si>
  <si>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</si>
  <si>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</si>
  <si>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</si>
  <si>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</si>
  <si>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</si>
  <si>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</si>
  <si>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</si>
  <si>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</si>
  <si>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</si>
  <si>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</si>
  <si>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</si>
  <si>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</si>
  <si>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</si>
  <si>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</si>
  <si>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</si>
  <si>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</si>
  <si>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</si>
  <si>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</si>
  <si>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</si>
  <si>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</si>
  <si>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</si>
  <si>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</si>
  <si>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</si>
  <si>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</si>
  <si>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</si>
  <si>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</si>
  <si>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</si>
  <si>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</si>
  <si>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</si>
  <si>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</si>
  <si>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</si>
  <si>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</si>
  <si>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</si>
  <si>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</si>
  <si>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</si>
  <si>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</si>
  <si>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</si>
  <si>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</si>
  <si>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</si>
  <si>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双岩駐車場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</si>
  <si>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</si>
  <si>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</si>
  <si>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</si>
  <si>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</si>
  <si>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</si>
  <si>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</si>
  <si>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</si>
  <si>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</si>
  <si>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</si>
  <si>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</si>
  <si>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</si>
  <si>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</si>
  <si>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</si>
  <si>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</si>
  <si>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</si>
  <si>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平面駐車場であり、大きな改修等の新たな設備投資は見込んでいない。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5">
      <t>ヘイメンチュウシャジョウ</t>
    </rPh>
    <rPh sb="19" eb="20">
      <t>オオ</t>
    </rPh>
    <rPh sb="22" eb="25">
      <t>カイシュウトウ</t>
    </rPh>
    <rPh sb="26" eb="27">
      <t>アラ</t>
    </rPh>
    <rPh sb="29" eb="33">
      <t>セツビトウシ</t>
    </rPh>
    <rPh sb="34" eb="36">
      <t>ミコ</t>
    </rPh>
    <phoneticPr fontId="5"/>
  </si>
  <si>
    <t>定期のみの平面駐車場であり、施設も新しいため大きな支出はない。近隣に事業所が移転したため利用者数が増加し収入も増えており、営業に関する収益性は高い。</t>
    <rPh sb="0" eb="2">
      <t>テイキ</t>
    </rPh>
    <rPh sb="5" eb="10">
      <t>ヘイメンチュウシャジョウ</t>
    </rPh>
    <rPh sb="14" eb="16">
      <t>シセツ</t>
    </rPh>
    <rPh sb="17" eb="18">
      <t>アタラ</t>
    </rPh>
    <rPh sb="22" eb="23">
      <t>オオ</t>
    </rPh>
    <rPh sb="25" eb="27">
      <t>シシュツ</t>
    </rPh>
    <rPh sb="31" eb="33">
      <t>キンリン</t>
    </rPh>
    <rPh sb="34" eb="37">
      <t>ジギョウショ</t>
    </rPh>
    <rPh sb="38" eb="40">
      <t>イテン</t>
    </rPh>
    <rPh sb="44" eb="47">
      <t>リヨウシャ</t>
    </rPh>
    <rPh sb="47" eb="48">
      <t>スウ</t>
    </rPh>
    <rPh sb="49" eb="51">
      <t>ゾウカ</t>
    </rPh>
    <rPh sb="52" eb="54">
      <t>シュウニュウ</t>
    </rPh>
    <rPh sb="55" eb="56">
      <t>フ</t>
    </rPh>
    <rPh sb="61" eb="63">
      <t>エイギョウ</t>
    </rPh>
    <rPh sb="64" eb="65">
      <t>カン</t>
    </rPh>
    <rPh sb="67" eb="70">
      <t>シュウエキセイ</t>
    </rPh>
    <rPh sb="71" eb="72">
      <t>タカ</t>
    </rPh>
    <phoneticPr fontId="5"/>
  </si>
  <si>
    <t>①収益的収支比率
　令和４年２月に開設した定期駐車のみの駐車場である。令和５年度は支出がなかったため、比率が０となっている。
④売上高GOP比率
⑤EBITDA
　売上高GOP比率は、類似施設平均値を上回っており、収益率は高く安定している。
　EBITDAが平均値を下回っているが、今後も伸びてくると予想される。</t>
    <rPh sb="1" eb="8">
      <t>シュウエキテキシュウシヒリツ</t>
    </rPh>
    <rPh sb="10" eb="12">
      <t>レイワ</t>
    </rPh>
    <rPh sb="13" eb="14">
      <t>ネン</t>
    </rPh>
    <rPh sb="15" eb="16">
      <t>ガツ</t>
    </rPh>
    <rPh sb="17" eb="19">
      <t>カイセツ</t>
    </rPh>
    <rPh sb="21" eb="25">
      <t>テイキチュウシャ</t>
    </rPh>
    <rPh sb="28" eb="31">
      <t>チュウシャジョウ</t>
    </rPh>
    <rPh sb="35" eb="37">
      <t>レイワ</t>
    </rPh>
    <rPh sb="38" eb="39">
      <t>ネン</t>
    </rPh>
    <rPh sb="39" eb="40">
      <t>ド</t>
    </rPh>
    <rPh sb="41" eb="43">
      <t>シシュツ</t>
    </rPh>
    <rPh sb="51" eb="53">
      <t>ヒリツ</t>
    </rPh>
    <rPh sb="64" eb="67">
      <t>ウリアゲダカ</t>
    </rPh>
    <rPh sb="70" eb="72">
      <t>ヒリツ</t>
    </rPh>
    <rPh sb="82" eb="85">
      <t>ウリアゲダカ</t>
    </rPh>
    <rPh sb="88" eb="90">
      <t>ヒリツ</t>
    </rPh>
    <rPh sb="92" eb="96">
      <t>ルイジシセツ</t>
    </rPh>
    <rPh sb="96" eb="99">
      <t>ヘイキンチ</t>
    </rPh>
    <rPh sb="100" eb="102">
      <t>ウワマワ</t>
    </rPh>
    <rPh sb="107" eb="110">
      <t>シュウエキリツ</t>
    </rPh>
    <rPh sb="111" eb="112">
      <t>タカ</t>
    </rPh>
    <rPh sb="113" eb="115">
      <t>アンテイ</t>
    </rPh>
    <rPh sb="129" eb="132">
      <t>ヘイキンチ</t>
    </rPh>
    <rPh sb="133" eb="135">
      <t>シタマワ</t>
    </rPh>
    <rPh sb="141" eb="143">
      <t>コンゴ</t>
    </rPh>
    <rPh sb="144" eb="145">
      <t>ノ</t>
    </rPh>
    <rPh sb="150" eb="152">
      <t>ヨソウ</t>
    </rPh>
    <phoneticPr fontId="5"/>
  </si>
  <si>
    <t>⑪稼働率
　定期駐車のみであり、利用者も増えているため、今後さらに伸びてくると予想される。</t>
    <rPh sb="1" eb="4">
      <t>カドウリツ</t>
    </rPh>
    <rPh sb="6" eb="10">
      <t>テイキチュウシャ</t>
    </rPh>
    <rPh sb="16" eb="19">
      <t>リヨウシャ</t>
    </rPh>
    <rPh sb="20" eb="21">
      <t>フ</t>
    </rPh>
    <rPh sb="28" eb="30">
      <t>コンゴ</t>
    </rPh>
    <rPh sb="33" eb="34">
      <t>ノ</t>
    </rPh>
    <rPh sb="39" eb="41">
      <t>ヨソウ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</si>
</sst>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2F-45A5-884C-9856B70F6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22048"/>
        <c:axId val="391422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2F-45A5-884C-9856B70F6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22048"/>
        <c:axId val="391422440"/>
      </c:lineChart>
      <c:catAx>
        <c:axId val="391422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1422440"/>
        <c:crosses val="autoZero"/>
        <c:auto val="1"/>
        <c:lblAlgn val="ctr"/>
        <c:lblOffset val="100"/>
        <c:noMultiLvlLbl val="1"/>
      </c:catAx>
      <c:valAx>
        <c:axId val="391422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1422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B-418A-8A6F-B5EEBF3B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23224"/>
        <c:axId val="39142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5B-418A-8A6F-B5EEBF3B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23224"/>
        <c:axId val="391423616"/>
      </c:lineChart>
      <c:catAx>
        <c:axId val="39142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1423616"/>
        <c:crosses val="autoZero"/>
        <c:auto val="1"/>
        <c:lblAlgn val="ctr"/>
        <c:lblOffset val="100"/>
        <c:noMultiLvlLbl val="1"/>
      </c:catAx>
      <c:valAx>
        <c:axId val="39142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1423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50-4213-8B83-E86A84D8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24792"/>
        <c:axId val="549254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50-4213-8B83-E86A84D8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24792"/>
        <c:axId val="549254312"/>
      </c:lineChart>
      <c:catAx>
        <c:axId val="39142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9254312"/>
        <c:crosses val="autoZero"/>
        <c:auto val="1"/>
        <c:lblAlgn val="ctr"/>
        <c:lblOffset val="100"/>
        <c:noMultiLvlLbl val="1"/>
      </c:catAx>
      <c:valAx>
        <c:axId val="549254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1424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3C-416F-BDD9-F5C623008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259800"/>
        <c:axId val="549255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3C-416F-BDD9-F5C623008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259800"/>
        <c:axId val="549255096"/>
      </c:lineChart>
      <c:catAx>
        <c:axId val="549259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9255096"/>
        <c:crosses val="autoZero"/>
        <c:auto val="1"/>
        <c:lblAlgn val="ctr"/>
        <c:lblOffset val="100"/>
        <c:noMultiLvlLbl val="1"/>
      </c:catAx>
      <c:valAx>
        <c:axId val="549255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9259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27-4A63-8311-2CF91DECD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258232"/>
        <c:axId val="549256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27-4A63-8311-2CF91DECD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258232"/>
        <c:axId val="549256664"/>
      </c:lineChart>
      <c:catAx>
        <c:axId val="549258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9256664"/>
        <c:crosses val="autoZero"/>
        <c:auto val="1"/>
        <c:lblAlgn val="ctr"/>
        <c:lblOffset val="100"/>
        <c:noMultiLvlLbl val="1"/>
      </c:catAx>
      <c:valAx>
        <c:axId val="549256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9258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0B-4B31-92E4-6CF78C00D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259016"/>
        <c:axId val="54925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0B-4B31-92E4-6CF78C00D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259016"/>
        <c:axId val="549257056"/>
      </c:lineChart>
      <c:catAx>
        <c:axId val="549259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9257056"/>
        <c:crosses val="autoZero"/>
        <c:auto val="1"/>
        <c:lblAlgn val="ctr"/>
        <c:lblOffset val="100"/>
        <c:noMultiLvlLbl val="1"/>
      </c:catAx>
      <c:valAx>
        <c:axId val="54925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49259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51.9</c:v>
                </c:pt>
                <c:pt idx="3">
                  <c:v>59.6</c:v>
                </c:pt>
                <c:pt idx="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0A-417D-BBA3-B8EB34F3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259408"/>
        <c:axId val="54925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0A-417D-BBA3-B8EB34F3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259408"/>
        <c:axId val="549252744"/>
      </c:lineChart>
      <c:catAx>
        <c:axId val="549259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9252744"/>
        <c:crosses val="autoZero"/>
        <c:auto val="1"/>
        <c:lblAlgn val="ctr"/>
        <c:lblOffset val="100"/>
        <c:noMultiLvlLbl val="1"/>
      </c:catAx>
      <c:valAx>
        <c:axId val="54925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9259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96.7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A-4898-8142-31F485EF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253920"/>
        <c:axId val="548831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EA-4898-8142-31F485EF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253920"/>
        <c:axId val="548831576"/>
      </c:lineChart>
      <c:catAx>
        <c:axId val="549253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8831576"/>
        <c:crosses val="autoZero"/>
        <c:auto val="1"/>
        <c:lblAlgn val="ctr"/>
        <c:lblOffset val="100"/>
        <c:noMultiLvlLbl val="1"/>
      </c:catAx>
      <c:valAx>
        <c:axId val="548831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9253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145</c:v>
                </c:pt>
                <c:pt idx="3">
                  <c:v>2368</c:v>
                </c:pt>
                <c:pt idx="4">
                  <c:v>3112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62-4B32-8AA9-5A2DCFED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829616"/>
        <c:axId val="54882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62-4B32-8AA9-5A2DCFED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29616"/>
        <c:axId val="548828048"/>
      </c:lineChart>
      <c:catAx>
        <c:axId val="548829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8828048"/>
        <c:crosses val="autoZero"/>
        <c:auto val="1"/>
        <c:lblAlgn val="ctr"/>
        <c:lblOffset val="100"/>
        <c:noMultiLvlLbl val="1"/>
      </c:catAx>
      <c:valAx>
        <c:axId val="54882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48829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双岩駐車場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3324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120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104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 t="str">
        <f>データ!Y7</f>
        <v>-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 t="str">
        <f>データ!Z7</f>
        <v>-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3000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0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 t="str">
        <f>データ!AJ7</f>
        <v>-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 t="str">
        <f>データ!AK7</f>
        <v>-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 t="str">
        <f>データ!DK7</f>
        <v>-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 t="str">
        <f>データ!DL7</f>
        <v>-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51.9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59.6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75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 t="str">
        <f>データ!AD7</f>
        <v>-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 t="str">
        <f>データ!AE7</f>
        <v>-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 t="str">
        <f>データ!AO7</f>
        <v>-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 t="str">
        <f>データ!AP7</f>
        <v>-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 t="str">
        <f>データ!DP7</f>
        <v>-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 t="str">
        <f>データ!DQ7</f>
        <v>-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129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 t="str">
        <f>データ!AV7</f>
        <v>-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 t="str">
        <f>データ!BF7</f>
        <v>-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 t="str">
        <f>データ!BG7</f>
        <v>-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96.7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100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100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 t="str">
        <f>データ!BQ7</f>
        <v>-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 t="str">
        <f>データ!BR7</f>
        <v>-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145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2368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3112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 t="str">
        <f>データ!AZ7</f>
        <v>-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 t="str">
        <f>データ!BA7</f>
        <v>-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 t="str">
        <f>データ!BK7</f>
        <v>-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 t="str">
        <f>データ!BL7</f>
        <v>-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 t="str">
        <f>データ!BV7</f>
        <v>-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 t="str">
        <f>データ!BW7</f>
        <v>-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130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18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 t="str">
        <f>データ!CZ7</f>
        <v>-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 t="str">
        <f>データ!DA7</f>
        <v>-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 t="str">
        <f>データ!DE7</f>
        <v>-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 t="str">
        <f>データ!DF7</f>
        <v>-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/6t36GAWi0GV3Jc9q5ZjHyTOrEh1MVLoS88oxmPDLFzqMhCTfBKlxX7zLixiSiGKEF7QZsgzAVA5kNFSDCLVbw==" saltValue="9dpYLhEuE/0c9rl6/UVXV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3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100</v>
      </c>
      <c r="AW5" s="47" t="s">
        <v>101</v>
      </c>
      <c r="AX5" s="47" t="s">
        <v>103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100</v>
      </c>
      <c r="BH5" s="47" t="s">
        <v>101</v>
      </c>
      <c r="BI5" s="47" t="s">
        <v>103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103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105</v>
      </c>
      <c r="CC5" s="47" t="s">
        <v>100</v>
      </c>
      <c r="CD5" s="47" t="s">
        <v>106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107</v>
      </c>
      <c r="CP5" s="47" t="s">
        <v>100</v>
      </c>
      <c r="CQ5" s="47" t="s">
        <v>91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101</v>
      </c>
      <c r="DC5" s="47" t="s">
        <v>103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105</v>
      </c>
      <c r="DL5" s="47" t="s">
        <v>100</v>
      </c>
      <c r="DM5" s="47" t="s">
        <v>91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108</v>
      </c>
      <c r="B6" s="48">
        <f>B8</f>
        <v>2023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11</v>
      </c>
      <c r="H6" s="48" t="str">
        <f>SUBSTITUTE(H8,"　","")</f>
        <v>愛媛県八幡浜市</v>
      </c>
      <c r="I6" s="48" t="str">
        <f t="shared" si="1"/>
        <v>双岩駐車場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</v>
      </c>
      <c r="S6" s="50" t="str">
        <f t="shared" si="1"/>
        <v>駅</v>
      </c>
      <c r="T6" s="50" t="str">
        <f t="shared" si="1"/>
        <v>無</v>
      </c>
      <c r="U6" s="51">
        <f t="shared" si="1"/>
        <v>3324</v>
      </c>
      <c r="V6" s="51">
        <f t="shared" si="1"/>
        <v>104</v>
      </c>
      <c r="W6" s="51">
        <f t="shared" si="1"/>
        <v>0</v>
      </c>
      <c r="X6" s="50" t="str">
        <f t="shared" si="1"/>
        <v>無</v>
      </c>
      <c r="Y6" s="52" t="e">
        <f>IF(Y8="-",NA(),Y8)</f>
        <v>#N/A</v>
      </c>
      <c r="Z6" s="52" t="e">
        <f t="shared" ref="Z6:AH6" si="2">IF(Z8="-",NA(),Z8)</f>
        <v>#N/A</v>
      </c>
      <c r="AA6" s="52">
        <f t="shared" si="2"/>
        <v>3000</v>
      </c>
      <c r="AB6" s="52">
        <f t="shared" si="2"/>
        <v>0</v>
      </c>
      <c r="AC6" s="52">
        <f t="shared" si="2"/>
        <v>0</v>
      </c>
      <c r="AD6" s="52" t="e">
        <f t="shared" si="2"/>
        <v>#N/A</v>
      </c>
      <c r="AE6" s="52" t="e">
        <f t="shared" si="2"/>
        <v>#N/A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 t="e">
        <f>IF(AJ8="-",NA(),AJ8)</f>
        <v>#N/A</v>
      </c>
      <c r="AK6" s="52" t="e">
        <f t="shared" ref="AK6:AS6" si="3">IF(AK8="-",NA(),AK8)</f>
        <v>#N/A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 t="e">
        <f>IF(AU8="-",NA(),AU8)</f>
        <v>#N/A</v>
      </c>
      <c r="AV6" s="53" t="e">
        <f t="shared" ref="AV6:BD6" si="4">IF(AV8="-",NA(),AV8)</f>
        <v>#N/A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 t="e">
        <f>IF(BF8="-",NA(),BF8)</f>
        <v>#N/A</v>
      </c>
      <c r="BG6" s="52" t="e">
        <f t="shared" ref="BG6:BO6" si="5">IF(BG8="-",NA(),BG8)</f>
        <v>#N/A</v>
      </c>
      <c r="BH6" s="52">
        <f t="shared" si="5"/>
        <v>96.7</v>
      </c>
      <c r="BI6" s="52">
        <f t="shared" si="5"/>
        <v>100</v>
      </c>
      <c r="BJ6" s="52">
        <f t="shared" si="5"/>
        <v>100</v>
      </c>
      <c r="BK6" s="52" t="e">
        <f t="shared" si="5"/>
        <v>#N/A</v>
      </c>
      <c r="BL6" s="52" t="e">
        <f t="shared" si="5"/>
        <v>#N/A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 t="e">
        <f>IF(BQ8="-",NA(),BQ8)</f>
        <v>#N/A</v>
      </c>
      <c r="BR6" s="53" t="e">
        <f t="shared" ref="BR6:BZ6" si="6">IF(BR8="-",NA(),BR8)</f>
        <v>#N/A</v>
      </c>
      <c r="BS6" s="53">
        <f t="shared" si="6"/>
        <v>145</v>
      </c>
      <c r="BT6" s="53">
        <f t="shared" si="6"/>
        <v>2368</v>
      </c>
      <c r="BU6" s="53">
        <f t="shared" si="6"/>
        <v>3112</v>
      </c>
      <c r="BV6" s="53" t="e">
        <f t="shared" si="6"/>
        <v>#N/A</v>
      </c>
      <c r="BW6" s="53" t="e">
        <f t="shared" si="6"/>
        <v>#N/A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18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 t="e">
        <f>IF(CZ8="-",NA(),CZ8)</f>
        <v>#N/A</v>
      </c>
      <c r="DA6" s="52" t="e">
        <f t="shared" ref="DA6:DI6" si="8">IF(DA8="-",NA(),DA8)</f>
        <v>#N/A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 t="e">
        <f>IF(DK8="-",NA(),DK8)</f>
        <v>#N/A</v>
      </c>
      <c r="DL6" s="52" t="e">
        <f t="shared" ref="DL6:DT6" si="9">IF(DL8="-",NA(),DL8)</f>
        <v>#N/A</v>
      </c>
      <c r="DM6" s="52">
        <f t="shared" si="9"/>
        <v>51.9</v>
      </c>
      <c r="DN6" s="52">
        <f t="shared" si="9"/>
        <v>59.6</v>
      </c>
      <c r="DO6" s="52">
        <f t="shared" si="9"/>
        <v>75</v>
      </c>
      <c r="DP6" s="52" t="e">
        <f t="shared" si="9"/>
        <v>#N/A</v>
      </c>
      <c r="DQ6" s="52" t="e">
        <f t="shared" si="9"/>
        <v>#N/A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110</v>
      </c>
      <c r="B7" s="48">
        <f t="shared" ref="B7:X7" si="10">B8</f>
        <v>2023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11</v>
      </c>
      <c r="H7" s="48" t="str">
        <f t="shared" si="10"/>
        <v>愛媛県　八幡浜市</v>
      </c>
      <c r="I7" s="48" t="str">
        <f t="shared" si="10"/>
        <v>双岩駐車場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</v>
      </c>
      <c r="S7" s="50" t="str">
        <f t="shared" si="10"/>
        <v>駅</v>
      </c>
      <c r="T7" s="50" t="str">
        <f t="shared" si="10"/>
        <v>無</v>
      </c>
      <c r="U7" s="51">
        <f t="shared" si="10"/>
        <v>3324</v>
      </c>
      <c r="V7" s="51">
        <f t="shared" si="10"/>
        <v>104</v>
      </c>
      <c r="W7" s="51">
        <f t="shared" si="10"/>
        <v>0</v>
      </c>
      <c r="X7" s="50" t="str">
        <f t="shared" si="10"/>
        <v>無</v>
      </c>
      <c r="Y7" s="52" t="str">
        <f>Y8</f>
        <v>-</v>
      </c>
      <c r="Z7" s="52" t="str">
        <f t="shared" ref="Z7:AH7" si="11">Z8</f>
        <v>-</v>
      </c>
      <c r="AA7" s="52">
        <f t="shared" si="11"/>
        <v>3000</v>
      </c>
      <c r="AB7" s="52">
        <f t="shared" si="11"/>
        <v>0</v>
      </c>
      <c r="AC7" s="52">
        <f t="shared" si="11"/>
        <v>0</v>
      </c>
      <c r="AD7" s="52" t="str">
        <f t="shared" si="11"/>
        <v>-</v>
      </c>
      <c r="AE7" s="52" t="str">
        <f t="shared" si="11"/>
        <v>-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 t="str">
        <f>AJ8</f>
        <v>-</v>
      </c>
      <c r="AK7" s="52" t="str">
        <f t="shared" ref="AK7:AS7" si="12">AK8</f>
        <v>-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 t="str">
        <f>AU8</f>
        <v>-</v>
      </c>
      <c r="AV7" s="53" t="str">
        <f t="shared" ref="AV7:BD7" si="13">AV8</f>
        <v>-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 t="str">
        <f>BF8</f>
        <v>-</v>
      </c>
      <c r="BG7" s="52" t="str">
        <f t="shared" ref="BG7:BO7" si="14">BG8</f>
        <v>-</v>
      </c>
      <c r="BH7" s="52">
        <f t="shared" si="14"/>
        <v>96.7</v>
      </c>
      <c r="BI7" s="52">
        <f t="shared" si="14"/>
        <v>100</v>
      </c>
      <c r="BJ7" s="52">
        <f t="shared" si="14"/>
        <v>100</v>
      </c>
      <c r="BK7" s="52" t="str">
        <f t="shared" si="14"/>
        <v>-</v>
      </c>
      <c r="BL7" s="52" t="str">
        <f t="shared" si="14"/>
        <v>-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 t="str">
        <f>BQ8</f>
        <v>-</v>
      </c>
      <c r="BR7" s="53" t="str">
        <f t="shared" ref="BR7:BZ7" si="15">BR8</f>
        <v>-</v>
      </c>
      <c r="BS7" s="53">
        <f t="shared" si="15"/>
        <v>145</v>
      </c>
      <c r="BT7" s="53">
        <f t="shared" si="15"/>
        <v>2368</v>
      </c>
      <c r="BU7" s="53">
        <f t="shared" si="15"/>
        <v>3112</v>
      </c>
      <c r="BV7" s="53" t="str">
        <f t="shared" si="15"/>
        <v>-</v>
      </c>
      <c r="BW7" s="53" t="str">
        <f t="shared" si="15"/>
        <v>-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18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 t="str">
        <f>CZ8</f>
        <v>-</v>
      </c>
      <c r="DA7" s="52" t="str">
        <f t="shared" ref="DA7:DI7" si="16">DA8</f>
        <v>-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 t="str">
        <f>DK8</f>
        <v>-</v>
      </c>
      <c r="DL7" s="52" t="str">
        <f t="shared" ref="DL7:DT7" si="17">DL8</f>
        <v>-</v>
      </c>
      <c r="DM7" s="52">
        <f t="shared" si="17"/>
        <v>51.9</v>
      </c>
      <c r="DN7" s="52">
        <f t="shared" si="17"/>
        <v>59.6</v>
      </c>
      <c r="DO7" s="52">
        <f t="shared" si="17"/>
        <v>75</v>
      </c>
      <c r="DP7" s="52" t="str">
        <f t="shared" si="17"/>
        <v>-</v>
      </c>
      <c r="DQ7" s="52" t="str">
        <f t="shared" si="17"/>
        <v>-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382043</v>
      </c>
      <c r="D8" s="55">
        <v>47</v>
      </c>
      <c r="E8" s="55">
        <v>14</v>
      </c>
      <c r="F8" s="55">
        <v>0</v>
      </c>
      <c r="G8" s="55">
        <v>11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3</v>
      </c>
      <c r="S8" s="57" t="s">
        <v>122</v>
      </c>
      <c r="T8" s="57" t="s">
        <v>123</v>
      </c>
      <c r="U8" s="58">
        <v>3324</v>
      </c>
      <c r="V8" s="58">
        <v>104</v>
      </c>
      <c r="W8" s="58">
        <v>0</v>
      </c>
      <c r="X8" s="57" t="s">
        <v>123</v>
      </c>
      <c r="Y8" s="59" t="s">
        <v>116</v>
      </c>
      <c r="Z8" s="59" t="s">
        <v>116</v>
      </c>
      <c r="AA8" s="59">
        <v>3000</v>
      </c>
      <c r="AB8" s="59">
        <v>0</v>
      </c>
      <c r="AC8" s="59">
        <v>0</v>
      </c>
      <c r="AD8" s="59" t="s">
        <v>116</v>
      </c>
      <c r="AE8" s="59" t="s">
        <v>116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 t="s">
        <v>116</v>
      </c>
      <c r="AK8" s="59" t="s">
        <v>116</v>
      </c>
      <c r="AL8" s="59">
        <v>0</v>
      </c>
      <c r="AM8" s="59">
        <v>0</v>
      </c>
      <c r="AN8" s="59">
        <v>0</v>
      </c>
      <c r="AO8" s="59" t="s">
        <v>116</v>
      </c>
      <c r="AP8" s="59" t="s">
        <v>116</v>
      </c>
      <c r="AQ8" s="59">
        <v>5.0999999999999996</v>
      </c>
      <c r="AR8" s="59">
        <v>1.9</v>
      </c>
      <c r="AS8" s="59">
        <v>3</v>
      </c>
      <c r="AT8" s="56">
        <v>3.9</v>
      </c>
      <c r="AU8" s="60" t="s">
        <v>116</v>
      </c>
      <c r="AV8" s="60" t="s">
        <v>116</v>
      </c>
      <c r="AW8" s="60">
        <v>0</v>
      </c>
      <c r="AX8" s="60">
        <v>0</v>
      </c>
      <c r="AY8" s="60">
        <v>0</v>
      </c>
      <c r="AZ8" s="60" t="s">
        <v>116</v>
      </c>
      <c r="BA8" s="60" t="s">
        <v>116</v>
      </c>
      <c r="BB8" s="60">
        <v>166</v>
      </c>
      <c r="BC8" s="60">
        <v>18</v>
      </c>
      <c r="BD8" s="60">
        <v>18</v>
      </c>
      <c r="BE8" s="60">
        <v>127</v>
      </c>
      <c r="BF8" s="59" t="s">
        <v>116</v>
      </c>
      <c r="BG8" s="59" t="s">
        <v>116</v>
      </c>
      <c r="BH8" s="59">
        <v>96.7</v>
      </c>
      <c r="BI8" s="59">
        <v>100</v>
      </c>
      <c r="BJ8" s="59">
        <v>100</v>
      </c>
      <c r="BK8" s="59" t="s">
        <v>116</v>
      </c>
      <c r="BL8" s="59" t="s">
        <v>116</v>
      </c>
      <c r="BM8" s="59">
        <v>8.5</v>
      </c>
      <c r="BN8" s="59">
        <v>26.6</v>
      </c>
      <c r="BO8" s="59">
        <v>36.5</v>
      </c>
      <c r="BP8" s="56">
        <v>-55.6</v>
      </c>
      <c r="BQ8" s="60" t="s">
        <v>116</v>
      </c>
      <c r="BR8" s="60" t="s">
        <v>116</v>
      </c>
      <c r="BS8" s="60">
        <v>145</v>
      </c>
      <c r="BT8" s="61">
        <v>2368</v>
      </c>
      <c r="BU8" s="61">
        <v>3112</v>
      </c>
      <c r="BV8" s="60" t="s">
        <v>116</v>
      </c>
      <c r="BW8" s="60" t="s">
        <v>116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18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 t="s">
        <v>116</v>
      </c>
      <c r="DA8" s="59" t="s">
        <v>116</v>
      </c>
      <c r="DB8" s="59">
        <v>0</v>
      </c>
      <c r="DC8" s="59">
        <v>0</v>
      </c>
      <c r="DD8" s="59">
        <v>0</v>
      </c>
      <c r="DE8" s="59" t="s">
        <v>116</v>
      </c>
      <c r="DF8" s="59" t="s">
        <v>116</v>
      </c>
      <c r="DG8" s="59">
        <v>70</v>
      </c>
      <c r="DH8" s="59">
        <v>47.6</v>
      </c>
      <c r="DI8" s="59">
        <v>36.1</v>
      </c>
      <c r="DJ8" s="56">
        <v>79</v>
      </c>
      <c r="DK8" s="59" t="s">
        <v>116</v>
      </c>
      <c r="DL8" s="59" t="s">
        <v>116</v>
      </c>
      <c r="DM8" s="59">
        <v>51.9</v>
      </c>
      <c r="DN8" s="59">
        <v>59.6</v>
      </c>
      <c r="DO8" s="59">
        <v>75</v>
      </c>
      <c r="DP8" s="59" t="s">
        <v>116</v>
      </c>
      <c r="DQ8" s="59" t="s">
        <v>116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2024-12-19T01:08:11Z</dcterms:created>
  <dcterms:modified xsi:type="dcterms:W3CDTF">2025-03-11T06:10:56Z</dcterms:modified>
  <cp:category/>
</cp:coreProperties>
</file>